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209"/>
  <workbookPr date1904="1"/>
  <mc:AlternateContent xmlns:mc="http://schemas.openxmlformats.org/markup-compatibility/2006">
    <mc:Choice Requires="x15">
      <x15ac:absPath xmlns:x15ac="http://schemas.microsoft.com/office/spreadsheetml/2010/11/ac" url="/Users/florianracine/Desktop/"/>
    </mc:Choice>
  </mc:AlternateContent>
  <xr:revisionPtr revIDLastSave="0" documentId="8_{7405BAB3-5D08-094B-80FC-387C55EAD117}" xr6:coauthVersionLast="45" xr6:coauthVersionMax="45" xr10:uidLastSave="{00000000-0000-0000-0000-000000000000}"/>
  <bookViews>
    <workbookView xWindow="-2460" yWindow="-28340" windowWidth="30880" windowHeight="25000" tabRatio="500" activeTab="6"/>
  </bookViews>
  <sheets>
    <sheet name="Données" sheetId="1" r:id="rId1"/>
    <sheet name="Aide" sheetId="3" r:id="rId2"/>
    <sheet name="GrandTableau" sheetId="4" r:id="rId3"/>
    <sheet name="Liste équipes" sheetId="7" r:id="rId4"/>
    <sheet name="Tableaux de division" sheetId="6" r:id="rId5"/>
    <sheet name="responsables" sheetId="8" r:id="rId6"/>
    <sheet name="Résumé" sheetId="5" r:id="rId7"/>
    <sheet name="tmp" sheetId="2" state="hidden" r:id="rId8"/>
  </sheets>
  <definedNames>
    <definedName name="_xlnm._FilterDatabase" localSheetId="0" hidden="1">Données!$A$3:$A$3</definedName>
    <definedName name="ListeCoordinateur">tmp!$S$10:$S$11</definedName>
    <definedName name="ListeDivision">tmp!$S$13:$S$17</definedName>
    <definedName name="ListeHeure">tmp!$T$2:$T$25</definedName>
    <definedName name="ListeHeureResp">tmp!$T$2:$T$26</definedName>
    <definedName name="ListeJour">tmp!$S$1:$S$7</definedName>
  </definedNames>
  <calcPr calcId="191029" concurrentCalc="0"/>
  <pivotCaches>
    <pivotCache cacheId="5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L501" i="2"/>
  <c r="M501" i="2"/>
  <c r="O501" i="2"/>
  <c r="N501" i="2"/>
  <c r="K501" i="2"/>
  <c r="J501" i="2"/>
  <c r="I501" i="2"/>
  <c r="L500" i="2"/>
  <c r="M500" i="2"/>
  <c r="O500" i="2"/>
  <c r="N500" i="2"/>
  <c r="K500" i="2"/>
  <c r="J500" i="2"/>
  <c r="I500" i="2"/>
  <c r="L499" i="2"/>
  <c r="M499" i="2"/>
  <c r="O499" i="2"/>
  <c r="N499" i="2"/>
  <c r="K499" i="2"/>
  <c r="J499" i="2"/>
  <c r="I499" i="2"/>
  <c r="L498" i="2"/>
  <c r="M498" i="2"/>
  <c r="O498" i="2"/>
  <c r="N498" i="2"/>
  <c r="K498" i="2"/>
  <c r="J498" i="2"/>
  <c r="I498" i="2"/>
  <c r="L497" i="2"/>
  <c r="M497" i="2"/>
  <c r="O497" i="2"/>
  <c r="N497" i="2"/>
  <c r="K497" i="2"/>
  <c r="J497" i="2"/>
  <c r="I497" i="2"/>
  <c r="L496" i="2"/>
  <c r="M496" i="2"/>
  <c r="O496" i="2"/>
  <c r="N496" i="2"/>
  <c r="K496" i="2"/>
  <c r="J496" i="2"/>
  <c r="I496" i="2"/>
  <c r="L495" i="2"/>
  <c r="M495" i="2"/>
  <c r="O495" i="2"/>
  <c r="N495" i="2"/>
  <c r="K495" i="2"/>
  <c r="J495" i="2"/>
  <c r="I495" i="2"/>
  <c r="L494" i="2"/>
  <c r="M494" i="2"/>
  <c r="O494" i="2"/>
  <c r="N494" i="2"/>
  <c r="K494" i="2"/>
  <c r="J494" i="2"/>
  <c r="I494" i="2"/>
  <c r="L493" i="2"/>
  <c r="M493" i="2"/>
  <c r="O493" i="2"/>
  <c r="N493" i="2"/>
  <c r="K493" i="2"/>
  <c r="J493" i="2"/>
  <c r="I493" i="2"/>
  <c r="L492" i="2"/>
  <c r="M492" i="2"/>
  <c r="O492" i="2"/>
  <c r="N492" i="2"/>
  <c r="K492" i="2"/>
  <c r="J492" i="2"/>
  <c r="I492" i="2"/>
  <c r="L491" i="2"/>
  <c r="M491" i="2"/>
  <c r="O491" i="2"/>
  <c r="N491" i="2"/>
  <c r="K491" i="2"/>
  <c r="J491" i="2"/>
  <c r="I491" i="2"/>
  <c r="L490" i="2"/>
  <c r="M490" i="2"/>
  <c r="O490" i="2"/>
  <c r="N490" i="2"/>
  <c r="K490" i="2"/>
  <c r="J490" i="2"/>
  <c r="I490" i="2"/>
  <c r="L489" i="2"/>
  <c r="M489" i="2"/>
  <c r="O489" i="2"/>
  <c r="N489" i="2"/>
  <c r="K489" i="2"/>
  <c r="J489" i="2"/>
  <c r="I489" i="2"/>
  <c r="L488" i="2"/>
  <c r="M488" i="2"/>
  <c r="O488" i="2"/>
  <c r="N488" i="2"/>
  <c r="K488" i="2"/>
  <c r="J488" i="2"/>
  <c r="I488" i="2"/>
  <c r="L487" i="2"/>
  <c r="M487" i="2"/>
  <c r="O487" i="2"/>
  <c r="N487" i="2"/>
  <c r="K487" i="2"/>
  <c r="J487" i="2"/>
  <c r="I487" i="2"/>
  <c r="L486" i="2"/>
  <c r="M486" i="2"/>
  <c r="O486" i="2"/>
  <c r="N486" i="2"/>
  <c r="K486" i="2"/>
  <c r="J486" i="2"/>
  <c r="I486" i="2"/>
  <c r="L485" i="2"/>
  <c r="M485" i="2"/>
  <c r="O485" i="2"/>
  <c r="N485" i="2"/>
  <c r="K485" i="2"/>
  <c r="J485" i="2"/>
  <c r="I485" i="2"/>
  <c r="L484" i="2"/>
  <c r="M484" i="2"/>
  <c r="O484" i="2"/>
  <c r="N484" i="2"/>
  <c r="K484" i="2"/>
  <c r="J484" i="2"/>
  <c r="I484" i="2"/>
  <c r="L483" i="2"/>
  <c r="M483" i="2"/>
  <c r="O483" i="2"/>
  <c r="N483" i="2"/>
  <c r="K483" i="2"/>
  <c r="J483" i="2"/>
  <c r="I483" i="2"/>
  <c r="L482" i="2"/>
  <c r="M482" i="2"/>
  <c r="O482" i="2"/>
  <c r="N482" i="2"/>
  <c r="K482" i="2"/>
  <c r="J482" i="2"/>
  <c r="I482" i="2"/>
  <c r="L481" i="2"/>
  <c r="M481" i="2"/>
  <c r="O481" i="2"/>
  <c r="N481" i="2"/>
  <c r="K481" i="2"/>
  <c r="J481" i="2"/>
  <c r="I481" i="2"/>
  <c r="L480" i="2"/>
  <c r="M480" i="2"/>
  <c r="O480" i="2"/>
  <c r="N480" i="2"/>
  <c r="K480" i="2"/>
  <c r="J480" i="2"/>
  <c r="I480" i="2"/>
  <c r="L479" i="2"/>
  <c r="M479" i="2"/>
  <c r="O479" i="2"/>
  <c r="N479" i="2"/>
  <c r="K479" i="2"/>
  <c r="J479" i="2"/>
  <c r="I479" i="2"/>
  <c r="L478" i="2"/>
  <c r="M478" i="2"/>
  <c r="O478" i="2"/>
  <c r="N478" i="2"/>
  <c r="K478" i="2"/>
  <c r="J478" i="2"/>
  <c r="I478" i="2"/>
  <c r="L477" i="2"/>
  <c r="M477" i="2"/>
  <c r="O477" i="2"/>
  <c r="N477" i="2"/>
  <c r="K477" i="2"/>
  <c r="J477" i="2"/>
  <c r="I477" i="2"/>
  <c r="L476" i="2"/>
  <c r="M476" i="2"/>
  <c r="O476" i="2"/>
  <c r="N476" i="2"/>
  <c r="K476" i="2"/>
  <c r="J476" i="2"/>
  <c r="I476" i="2"/>
  <c r="L475" i="2"/>
  <c r="M475" i="2"/>
  <c r="O475" i="2"/>
  <c r="N475" i="2"/>
  <c r="K475" i="2"/>
  <c r="J475" i="2"/>
  <c r="I475" i="2"/>
  <c r="L474" i="2"/>
  <c r="M474" i="2"/>
  <c r="O474" i="2"/>
  <c r="N474" i="2"/>
  <c r="K474" i="2"/>
  <c r="J474" i="2"/>
  <c r="I474" i="2"/>
  <c r="L473" i="2"/>
  <c r="M473" i="2"/>
  <c r="O473" i="2"/>
  <c r="N473" i="2"/>
  <c r="K473" i="2"/>
  <c r="J473" i="2"/>
  <c r="I473" i="2"/>
  <c r="L472" i="2"/>
  <c r="M472" i="2"/>
  <c r="O472" i="2"/>
  <c r="N472" i="2"/>
  <c r="K472" i="2"/>
  <c r="J472" i="2"/>
  <c r="I472" i="2"/>
  <c r="L471" i="2"/>
  <c r="M471" i="2"/>
  <c r="O471" i="2"/>
  <c r="N471" i="2"/>
  <c r="K471" i="2"/>
  <c r="J471" i="2"/>
  <c r="I471" i="2"/>
  <c r="L470" i="2"/>
  <c r="M470" i="2"/>
  <c r="O470" i="2"/>
  <c r="N470" i="2"/>
  <c r="K470" i="2"/>
  <c r="J470" i="2"/>
  <c r="I470" i="2"/>
  <c r="L469" i="2"/>
  <c r="M469" i="2"/>
  <c r="O469" i="2"/>
  <c r="N469" i="2"/>
  <c r="K469" i="2"/>
  <c r="J469" i="2"/>
  <c r="I469" i="2"/>
  <c r="L468" i="2"/>
  <c r="M468" i="2"/>
  <c r="O468" i="2"/>
  <c r="N468" i="2"/>
  <c r="K468" i="2"/>
  <c r="J468" i="2"/>
  <c r="I468" i="2"/>
  <c r="L467" i="2"/>
  <c r="M467" i="2"/>
  <c r="O467" i="2"/>
  <c r="N467" i="2"/>
  <c r="K467" i="2"/>
  <c r="J467" i="2"/>
  <c r="I467" i="2"/>
  <c r="L466" i="2"/>
  <c r="M466" i="2"/>
  <c r="O466" i="2"/>
  <c r="N466" i="2"/>
  <c r="K466" i="2"/>
  <c r="J466" i="2"/>
  <c r="I466" i="2"/>
  <c r="L465" i="2"/>
  <c r="M465" i="2"/>
  <c r="O465" i="2"/>
  <c r="N465" i="2"/>
  <c r="K465" i="2"/>
  <c r="J465" i="2"/>
  <c r="I465" i="2"/>
  <c r="L464" i="2"/>
  <c r="M464" i="2"/>
  <c r="O464" i="2"/>
  <c r="N464" i="2"/>
  <c r="K464" i="2"/>
  <c r="J464" i="2"/>
  <c r="I464" i="2"/>
  <c r="L463" i="2"/>
  <c r="M463" i="2"/>
  <c r="O463" i="2"/>
  <c r="N463" i="2"/>
  <c r="K463" i="2"/>
  <c r="J463" i="2"/>
  <c r="I463" i="2"/>
  <c r="L462" i="2"/>
  <c r="M462" i="2"/>
  <c r="O462" i="2"/>
  <c r="N462" i="2"/>
  <c r="K462" i="2"/>
  <c r="J462" i="2"/>
  <c r="I462" i="2"/>
  <c r="L461" i="2"/>
  <c r="M461" i="2"/>
  <c r="O461" i="2"/>
  <c r="N461" i="2"/>
  <c r="K461" i="2"/>
  <c r="J461" i="2"/>
  <c r="I461" i="2"/>
  <c r="L460" i="2"/>
  <c r="M460" i="2"/>
  <c r="O460" i="2"/>
  <c r="N460" i="2"/>
  <c r="K460" i="2"/>
  <c r="J460" i="2"/>
  <c r="I460" i="2"/>
  <c r="L459" i="2"/>
  <c r="M459" i="2"/>
  <c r="O459" i="2"/>
  <c r="N459" i="2"/>
  <c r="K459" i="2"/>
  <c r="J459" i="2"/>
  <c r="I459" i="2"/>
  <c r="L458" i="2"/>
  <c r="M458" i="2"/>
  <c r="O458" i="2"/>
  <c r="N458" i="2"/>
  <c r="K458" i="2"/>
  <c r="J458" i="2"/>
  <c r="I458" i="2"/>
  <c r="L457" i="2"/>
  <c r="M457" i="2"/>
  <c r="O457" i="2"/>
  <c r="N457" i="2"/>
  <c r="K457" i="2"/>
  <c r="J457" i="2"/>
  <c r="I457" i="2"/>
  <c r="L456" i="2"/>
  <c r="M456" i="2"/>
  <c r="O456" i="2"/>
  <c r="N456" i="2"/>
  <c r="K456" i="2"/>
  <c r="J456" i="2"/>
  <c r="I456" i="2"/>
  <c r="L455" i="2"/>
  <c r="M455" i="2"/>
  <c r="O455" i="2"/>
  <c r="N455" i="2"/>
  <c r="K455" i="2"/>
  <c r="J455" i="2"/>
  <c r="I455" i="2"/>
  <c r="L454" i="2"/>
  <c r="M454" i="2"/>
  <c r="O454" i="2"/>
  <c r="N454" i="2"/>
  <c r="K454" i="2"/>
  <c r="J454" i="2"/>
  <c r="I454" i="2"/>
  <c r="L453" i="2"/>
  <c r="M453" i="2"/>
  <c r="O453" i="2"/>
  <c r="N453" i="2"/>
  <c r="K453" i="2"/>
  <c r="J453" i="2"/>
  <c r="I453" i="2"/>
  <c r="L452" i="2"/>
  <c r="M452" i="2"/>
  <c r="O452" i="2"/>
  <c r="N452" i="2"/>
  <c r="K452" i="2"/>
  <c r="J452" i="2"/>
  <c r="I452" i="2"/>
  <c r="L451" i="2"/>
  <c r="M451" i="2"/>
  <c r="O451" i="2"/>
  <c r="N451" i="2"/>
  <c r="K451" i="2"/>
  <c r="J451" i="2"/>
  <c r="I451" i="2"/>
  <c r="L450" i="2"/>
  <c r="M450" i="2"/>
  <c r="O450" i="2"/>
  <c r="N450" i="2"/>
  <c r="K450" i="2"/>
  <c r="J450" i="2"/>
  <c r="I450" i="2"/>
  <c r="L449" i="2"/>
  <c r="M449" i="2"/>
  <c r="O449" i="2"/>
  <c r="N449" i="2"/>
  <c r="K449" i="2"/>
  <c r="J449" i="2"/>
  <c r="I449" i="2"/>
  <c r="L448" i="2"/>
  <c r="M448" i="2"/>
  <c r="O448" i="2"/>
  <c r="N448" i="2"/>
  <c r="K448" i="2"/>
  <c r="J448" i="2"/>
  <c r="I448" i="2"/>
  <c r="L447" i="2"/>
  <c r="M447" i="2"/>
  <c r="O447" i="2"/>
  <c r="N447" i="2"/>
  <c r="K447" i="2"/>
  <c r="J447" i="2"/>
  <c r="I447" i="2"/>
  <c r="L446" i="2"/>
  <c r="M446" i="2"/>
  <c r="O446" i="2"/>
  <c r="N446" i="2"/>
  <c r="K446" i="2"/>
  <c r="J446" i="2"/>
  <c r="I446" i="2"/>
  <c r="L445" i="2"/>
  <c r="M445" i="2"/>
  <c r="O445" i="2"/>
  <c r="N445" i="2"/>
  <c r="K445" i="2"/>
  <c r="J445" i="2"/>
  <c r="I445" i="2"/>
  <c r="L444" i="2"/>
  <c r="M444" i="2"/>
  <c r="O444" i="2"/>
  <c r="N444" i="2"/>
  <c r="K444" i="2"/>
  <c r="J444" i="2"/>
  <c r="I444" i="2"/>
  <c r="L443" i="2"/>
  <c r="M443" i="2"/>
  <c r="O443" i="2"/>
  <c r="N443" i="2"/>
  <c r="K443" i="2"/>
  <c r="J443" i="2"/>
  <c r="I443" i="2"/>
  <c r="L442" i="2"/>
  <c r="M442" i="2"/>
  <c r="O442" i="2"/>
  <c r="N442" i="2"/>
  <c r="K442" i="2"/>
  <c r="J442" i="2"/>
  <c r="I442" i="2"/>
  <c r="L441" i="2"/>
  <c r="M441" i="2"/>
  <c r="O441" i="2"/>
  <c r="N441" i="2"/>
  <c r="K441" i="2"/>
  <c r="J441" i="2"/>
  <c r="I441" i="2"/>
  <c r="L440" i="2"/>
  <c r="M440" i="2"/>
  <c r="O440" i="2"/>
  <c r="N440" i="2"/>
  <c r="K440" i="2"/>
  <c r="J440" i="2"/>
  <c r="I440" i="2"/>
  <c r="L439" i="2"/>
  <c r="M439" i="2"/>
  <c r="O439" i="2"/>
  <c r="N439" i="2"/>
  <c r="K439" i="2"/>
  <c r="J439" i="2"/>
  <c r="I439" i="2"/>
  <c r="L438" i="2"/>
  <c r="M438" i="2"/>
  <c r="O438" i="2"/>
  <c r="N438" i="2"/>
  <c r="K438" i="2"/>
  <c r="J438" i="2"/>
  <c r="I438" i="2"/>
  <c r="L437" i="2"/>
  <c r="M437" i="2"/>
  <c r="O437" i="2"/>
  <c r="N437" i="2"/>
  <c r="K437" i="2"/>
  <c r="J437" i="2"/>
  <c r="I437" i="2"/>
  <c r="L436" i="2"/>
  <c r="M436" i="2"/>
  <c r="O436" i="2"/>
  <c r="N436" i="2"/>
  <c r="K436" i="2"/>
  <c r="J436" i="2"/>
  <c r="I436" i="2"/>
  <c r="L435" i="2"/>
  <c r="M435" i="2"/>
  <c r="O435" i="2"/>
  <c r="N435" i="2"/>
  <c r="K435" i="2"/>
  <c r="J435" i="2"/>
  <c r="I435" i="2"/>
  <c r="L434" i="2"/>
  <c r="M434" i="2"/>
  <c r="O434" i="2"/>
  <c r="N434" i="2"/>
  <c r="K434" i="2"/>
  <c r="J434" i="2"/>
  <c r="I434" i="2"/>
  <c r="L433" i="2"/>
  <c r="M433" i="2"/>
  <c r="O433" i="2"/>
  <c r="N433" i="2"/>
  <c r="K433" i="2"/>
  <c r="J433" i="2"/>
  <c r="I433" i="2"/>
  <c r="L432" i="2"/>
  <c r="M432" i="2"/>
  <c r="O432" i="2"/>
  <c r="N432" i="2"/>
  <c r="K432" i="2"/>
  <c r="J432" i="2"/>
  <c r="I432" i="2"/>
  <c r="L431" i="2"/>
  <c r="M431" i="2"/>
  <c r="O431" i="2"/>
  <c r="N431" i="2"/>
  <c r="K431" i="2"/>
  <c r="J431" i="2"/>
  <c r="I431" i="2"/>
  <c r="L430" i="2"/>
  <c r="M430" i="2"/>
  <c r="O430" i="2"/>
  <c r="N430" i="2"/>
  <c r="K430" i="2"/>
  <c r="J430" i="2"/>
  <c r="I430" i="2"/>
  <c r="L429" i="2"/>
  <c r="M429" i="2"/>
  <c r="O429" i="2"/>
  <c r="N429" i="2"/>
  <c r="K429" i="2"/>
  <c r="J429" i="2"/>
  <c r="I429" i="2"/>
  <c r="L428" i="2"/>
  <c r="M428" i="2"/>
  <c r="O428" i="2"/>
  <c r="N428" i="2"/>
  <c r="K428" i="2"/>
  <c r="J428" i="2"/>
  <c r="I428" i="2"/>
  <c r="L427" i="2"/>
  <c r="M427" i="2"/>
  <c r="O427" i="2"/>
  <c r="N427" i="2"/>
  <c r="K427" i="2"/>
  <c r="J427" i="2"/>
  <c r="I427" i="2"/>
  <c r="L426" i="2"/>
  <c r="M426" i="2"/>
  <c r="O426" i="2"/>
  <c r="N426" i="2"/>
  <c r="K426" i="2"/>
  <c r="J426" i="2"/>
  <c r="I426" i="2"/>
  <c r="L425" i="2"/>
  <c r="M425" i="2"/>
  <c r="O425" i="2"/>
  <c r="N425" i="2"/>
  <c r="K425" i="2"/>
  <c r="J425" i="2"/>
  <c r="I425" i="2"/>
  <c r="L424" i="2"/>
  <c r="M424" i="2"/>
  <c r="O424" i="2"/>
  <c r="N424" i="2"/>
  <c r="K424" i="2"/>
  <c r="J424" i="2"/>
  <c r="I424" i="2"/>
  <c r="L423" i="2"/>
  <c r="M423" i="2"/>
  <c r="O423" i="2"/>
  <c r="N423" i="2"/>
  <c r="K423" i="2"/>
  <c r="J423" i="2"/>
  <c r="I423" i="2"/>
  <c r="L422" i="2"/>
  <c r="M422" i="2"/>
  <c r="O422" i="2"/>
  <c r="N422" i="2"/>
  <c r="K422" i="2"/>
  <c r="J422" i="2"/>
  <c r="I422" i="2"/>
  <c r="L421" i="2"/>
  <c r="M421" i="2"/>
  <c r="O421" i="2"/>
  <c r="N421" i="2"/>
  <c r="K421" i="2"/>
  <c r="J421" i="2"/>
  <c r="I421" i="2"/>
  <c r="L420" i="2"/>
  <c r="M420" i="2"/>
  <c r="O420" i="2"/>
  <c r="N420" i="2"/>
  <c r="K420" i="2"/>
  <c r="J420" i="2"/>
  <c r="I420" i="2"/>
  <c r="L419" i="2"/>
  <c r="M419" i="2"/>
  <c r="O419" i="2"/>
  <c r="N419" i="2"/>
  <c r="K419" i="2"/>
  <c r="J419" i="2"/>
  <c r="I419" i="2"/>
  <c r="L418" i="2"/>
  <c r="M418" i="2"/>
  <c r="O418" i="2"/>
  <c r="N418" i="2"/>
  <c r="K418" i="2"/>
  <c r="J418" i="2"/>
  <c r="I418" i="2"/>
  <c r="L417" i="2"/>
  <c r="M417" i="2"/>
  <c r="O417" i="2"/>
  <c r="N417" i="2"/>
  <c r="K417" i="2"/>
  <c r="J417" i="2"/>
  <c r="I417" i="2"/>
  <c r="L416" i="2"/>
  <c r="M416" i="2"/>
  <c r="O416" i="2"/>
  <c r="N416" i="2"/>
  <c r="K416" i="2"/>
  <c r="J416" i="2"/>
  <c r="I416" i="2"/>
  <c r="L415" i="2"/>
  <c r="M415" i="2"/>
  <c r="O415" i="2"/>
  <c r="N415" i="2"/>
  <c r="K415" i="2"/>
  <c r="J415" i="2"/>
  <c r="I415" i="2"/>
  <c r="L414" i="2"/>
  <c r="M414" i="2"/>
  <c r="O414" i="2"/>
  <c r="N414" i="2"/>
  <c r="K414" i="2"/>
  <c r="J414" i="2"/>
  <c r="I414" i="2"/>
  <c r="L413" i="2"/>
  <c r="M413" i="2"/>
  <c r="O413" i="2"/>
  <c r="N413" i="2"/>
  <c r="K413" i="2"/>
  <c r="J413" i="2"/>
  <c r="I413" i="2"/>
  <c r="L412" i="2"/>
  <c r="M412" i="2"/>
  <c r="O412" i="2"/>
  <c r="N412" i="2"/>
  <c r="K412" i="2"/>
  <c r="J412" i="2"/>
  <c r="I412" i="2"/>
  <c r="L411" i="2"/>
  <c r="M411" i="2"/>
  <c r="O411" i="2"/>
  <c r="N411" i="2"/>
  <c r="K411" i="2"/>
  <c r="J411" i="2"/>
  <c r="I411" i="2"/>
  <c r="L410" i="2"/>
  <c r="M410" i="2"/>
  <c r="O410" i="2"/>
  <c r="N410" i="2"/>
  <c r="K410" i="2"/>
  <c r="J410" i="2"/>
  <c r="I410" i="2"/>
  <c r="L409" i="2"/>
  <c r="M409" i="2"/>
  <c r="O409" i="2"/>
  <c r="N409" i="2"/>
  <c r="K409" i="2"/>
  <c r="J409" i="2"/>
  <c r="I409" i="2"/>
  <c r="L408" i="2"/>
  <c r="M408" i="2"/>
  <c r="O408" i="2"/>
  <c r="N408" i="2"/>
  <c r="K408" i="2"/>
  <c r="J408" i="2"/>
  <c r="I408" i="2"/>
  <c r="L407" i="2"/>
  <c r="M407" i="2"/>
  <c r="O407" i="2"/>
  <c r="N407" i="2"/>
  <c r="K407" i="2"/>
  <c r="J407" i="2"/>
  <c r="I407" i="2"/>
  <c r="L406" i="2"/>
  <c r="M406" i="2"/>
  <c r="O406" i="2"/>
  <c r="N406" i="2"/>
  <c r="K406" i="2"/>
  <c r="J406" i="2"/>
  <c r="I406" i="2"/>
  <c r="L405" i="2"/>
  <c r="M405" i="2"/>
  <c r="O405" i="2"/>
  <c r="N405" i="2"/>
  <c r="K405" i="2"/>
  <c r="J405" i="2"/>
  <c r="I405" i="2"/>
  <c r="L404" i="2"/>
  <c r="M404" i="2"/>
  <c r="O404" i="2"/>
  <c r="N404" i="2"/>
  <c r="K404" i="2"/>
  <c r="J404" i="2"/>
  <c r="I404" i="2"/>
  <c r="L403" i="2"/>
  <c r="M403" i="2"/>
  <c r="O403" i="2"/>
  <c r="N403" i="2"/>
  <c r="K403" i="2"/>
  <c r="J403" i="2"/>
  <c r="I403" i="2"/>
  <c r="L402" i="2"/>
  <c r="M402" i="2"/>
  <c r="O402" i="2"/>
  <c r="N402" i="2"/>
  <c r="K402" i="2"/>
  <c r="J402" i="2"/>
  <c r="I402" i="2"/>
  <c r="L401" i="2"/>
  <c r="M401" i="2"/>
  <c r="O401" i="2"/>
  <c r="N401" i="2"/>
  <c r="K401" i="2"/>
  <c r="J401" i="2"/>
  <c r="I401" i="2"/>
  <c r="L400" i="2"/>
  <c r="M400" i="2"/>
  <c r="O400" i="2"/>
  <c r="N400" i="2"/>
  <c r="K400" i="2"/>
  <c r="J400" i="2"/>
  <c r="I400" i="2"/>
  <c r="L399" i="2"/>
  <c r="M399" i="2"/>
  <c r="O399" i="2"/>
  <c r="N399" i="2"/>
  <c r="K399" i="2"/>
  <c r="J399" i="2"/>
  <c r="I399" i="2"/>
  <c r="L398" i="2"/>
  <c r="M398" i="2"/>
  <c r="O398" i="2"/>
  <c r="N398" i="2"/>
  <c r="K398" i="2"/>
  <c r="J398" i="2"/>
  <c r="I398" i="2"/>
  <c r="L397" i="2"/>
  <c r="M397" i="2"/>
  <c r="O397" i="2"/>
  <c r="N397" i="2"/>
  <c r="K397" i="2"/>
  <c r="J397" i="2"/>
  <c r="I397" i="2"/>
  <c r="L396" i="2"/>
  <c r="M396" i="2"/>
  <c r="O396" i="2"/>
  <c r="N396" i="2"/>
  <c r="K396" i="2"/>
  <c r="J396" i="2"/>
  <c r="I396" i="2"/>
  <c r="L395" i="2"/>
  <c r="M395" i="2"/>
  <c r="O395" i="2"/>
  <c r="N395" i="2"/>
  <c r="K395" i="2"/>
  <c r="J395" i="2"/>
  <c r="I395" i="2"/>
  <c r="L394" i="2"/>
  <c r="M394" i="2"/>
  <c r="O394" i="2"/>
  <c r="N394" i="2"/>
  <c r="K394" i="2"/>
  <c r="J394" i="2"/>
  <c r="I394" i="2"/>
  <c r="L393" i="2"/>
  <c r="M393" i="2"/>
  <c r="O393" i="2"/>
  <c r="N393" i="2"/>
  <c r="K393" i="2"/>
  <c r="J393" i="2"/>
  <c r="I393" i="2"/>
  <c r="L392" i="2"/>
  <c r="M392" i="2"/>
  <c r="O392" i="2"/>
  <c r="N392" i="2"/>
  <c r="K392" i="2"/>
  <c r="J392" i="2"/>
  <c r="I392" i="2"/>
  <c r="L391" i="2"/>
  <c r="M391" i="2"/>
  <c r="O391" i="2"/>
  <c r="N391" i="2"/>
  <c r="K391" i="2"/>
  <c r="J391" i="2"/>
  <c r="I391" i="2"/>
  <c r="L390" i="2"/>
  <c r="M390" i="2"/>
  <c r="O390" i="2"/>
  <c r="N390" i="2"/>
  <c r="K390" i="2"/>
  <c r="J390" i="2"/>
  <c r="I390" i="2"/>
  <c r="L389" i="2"/>
  <c r="M389" i="2"/>
  <c r="O389" i="2"/>
  <c r="N389" i="2"/>
  <c r="K389" i="2"/>
  <c r="J389" i="2"/>
  <c r="I389" i="2"/>
  <c r="L388" i="2"/>
  <c r="M388" i="2"/>
  <c r="O388" i="2"/>
  <c r="N388" i="2"/>
  <c r="K388" i="2"/>
  <c r="J388" i="2"/>
  <c r="I388" i="2"/>
  <c r="L387" i="2"/>
  <c r="M387" i="2"/>
  <c r="O387" i="2"/>
  <c r="N387" i="2"/>
  <c r="K387" i="2"/>
  <c r="J387" i="2"/>
  <c r="I387" i="2"/>
  <c r="L386" i="2"/>
  <c r="M386" i="2"/>
  <c r="O386" i="2"/>
  <c r="N386" i="2"/>
  <c r="K386" i="2"/>
  <c r="J386" i="2"/>
  <c r="I386" i="2"/>
  <c r="L385" i="2"/>
  <c r="M385" i="2"/>
  <c r="O385" i="2"/>
  <c r="N385" i="2"/>
  <c r="K385" i="2"/>
  <c r="J385" i="2"/>
  <c r="I385" i="2"/>
  <c r="L384" i="2"/>
  <c r="M384" i="2"/>
  <c r="O384" i="2"/>
  <c r="N384" i="2"/>
  <c r="K384" i="2"/>
  <c r="J384" i="2"/>
  <c r="I384" i="2"/>
  <c r="L383" i="2"/>
  <c r="M383" i="2"/>
  <c r="O383" i="2"/>
  <c r="N383" i="2"/>
  <c r="K383" i="2"/>
  <c r="J383" i="2"/>
  <c r="I383" i="2"/>
  <c r="L382" i="2"/>
  <c r="M382" i="2"/>
  <c r="O382" i="2"/>
  <c r="N382" i="2"/>
  <c r="K382" i="2"/>
  <c r="J382" i="2"/>
  <c r="I382" i="2"/>
  <c r="L381" i="2"/>
  <c r="M381" i="2"/>
  <c r="O381" i="2"/>
  <c r="N381" i="2"/>
  <c r="K381" i="2"/>
  <c r="J381" i="2"/>
  <c r="I381" i="2"/>
  <c r="L380" i="2"/>
  <c r="M380" i="2"/>
  <c r="O380" i="2"/>
  <c r="N380" i="2"/>
  <c r="K380" i="2"/>
  <c r="J380" i="2"/>
  <c r="I380" i="2"/>
  <c r="L379" i="2"/>
  <c r="M379" i="2"/>
  <c r="O379" i="2"/>
  <c r="N379" i="2"/>
  <c r="K379" i="2"/>
  <c r="J379" i="2"/>
  <c r="I379" i="2"/>
  <c r="L378" i="2"/>
  <c r="M378" i="2"/>
  <c r="O378" i="2"/>
  <c r="N378" i="2"/>
  <c r="K378" i="2"/>
  <c r="J378" i="2"/>
  <c r="I378" i="2"/>
  <c r="L377" i="2"/>
  <c r="M377" i="2"/>
  <c r="O377" i="2"/>
  <c r="N377" i="2"/>
  <c r="K377" i="2"/>
  <c r="J377" i="2"/>
  <c r="I377" i="2"/>
  <c r="L376" i="2"/>
  <c r="M376" i="2"/>
  <c r="O376" i="2"/>
  <c r="N376" i="2"/>
  <c r="K376" i="2"/>
  <c r="J376" i="2"/>
  <c r="I376" i="2"/>
  <c r="L375" i="2"/>
  <c r="M375" i="2"/>
  <c r="O375" i="2"/>
  <c r="N375" i="2"/>
  <c r="K375" i="2"/>
  <c r="J375" i="2"/>
  <c r="I375" i="2"/>
  <c r="L374" i="2"/>
  <c r="M374" i="2"/>
  <c r="O374" i="2"/>
  <c r="N374" i="2"/>
  <c r="K374" i="2"/>
  <c r="J374" i="2"/>
  <c r="I374" i="2"/>
  <c r="L373" i="2"/>
  <c r="M373" i="2"/>
  <c r="O373" i="2"/>
  <c r="N373" i="2"/>
  <c r="K373" i="2"/>
  <c r="J373" i="2"/>
  <c r="I373" i="2"/>
  <c r="L372" i="2"/>
  <c r="M372" i="2"/>
  <c r="O372" i="2"/>
  <c r="N372" i="2"/>
  <c r="K372" i="2"/>
  <c r="J372" i="2"/>
  <c r="I372" i="2"/>
  <c r="L371" i="2"/>
  <c r="M371" i="2"/>
  <c r="O371" i="2"/>
  <c r="N371" i="2"/>
  <c r="K371" i="2"/>
  <c r="J371" i="2"/>
  <c r="I371" i="2"/>
  <c r="L370" i="2"/>
  <c r="M370" i="2"/>
  <c r="O370" i="2"/>
  <c r="N370" i="2"/>
  <c r="K370" i="2"/>
  <c r="J370" i="2"/>
  <c r="I370" i="2"/>
  <c r="L369" i="2"/>
  <c r="M369" i="2"/>
  <c r="O369" i="2"/>
  <c r="N369" i="2"/>
  <c r="K369" i="2"/>
  <c r="J369" i="2"/>
  <c r="I369" i="2"/>
  <c r="L368" i="2"/>
  <c r="M368" i="2"/>
  <c r="O368" i="2"/>
  <c r="N368" i="2"/>
  <c r="K368" i="2"/>
  <c r="J368" i="2"/>
  <c r="I368" i="2"/>
  <c r="L367" i="2"/>
  <c r="M367" i="2"/>
  <c r="O367" i="2"/>
  <c r="N367" i="2"/>
  <c r="K367" i="2"/>
  <c r="J367" i="2"/>
  <c r="I367" i="2"/>
  <c r="L366" i="2"/>
  <c r="M366" i="2"/>
  <c r="O366" i="2"/>
  <c r="N366" i="2"/>
  <c r="K366" i="2"/>
  <c r="J366" i="2"/>
  <c r="I366" i="2"/>
  <c r="L365" i="2"/>
  <c r="M365" i="2"/>
  <c r="O365" i="2"/>
  <c r="N365" i="2"/>
  <c r="K365" i="2"/>
  <c r="J365" i="2"/>
  <c r="I365" i="2"/>
  <c r="L364" i="2"/>
  <c r="M364" i="2"/>
  <c r="O364" i="2"/>
  <c r="N364" i="2"/>
  <c r="K364" i="2"/>
  <c r="J364" i="2"/>
  <c r="I364" i="2"/>
  <c r="L363" i="2"/>
  <c r="M363" i="2"/>
  <c r="O363" i="2"/>
  <c r="N363" i="2"/>
  <c r="K363" i="2"/>
  <c r="J363" i="2"/>
  <c r="I363" i="2"/>
  <c r="L362" i="2"/>
  <c r="M362" i="2"/>
  <c r="O362" i="2"/>
  <c r="N362" i="2"/>
  <c r="K362" i="2"/>
  <c r="J362" i="2"/>
  <c r="I362" i="2"/>
  <c r="L361" i="2"/>
  <c r="M361" i="2"/>
  <c r="O361" i="2"/>
  <c r="N361" i="2"/>
  <c r="K361" i="2"/>
  <c r="J361" i="2"/>
  <c r="I361" i="2"/>
  <c r="L360" i="2"/>
  <c r="M360" i="2"/>
  <c r="O360" i="2"/>
  <c r="N360" i="2"/>
  <c r="K360" i="2"/>
  <c r="J360" i="2"/>
  <c r="I360" i="2"/>
  <c r="L359" i="2"/>
  <c r="M359" i="2"/>
  <c r="O359" i="2"/>
  <c r="N359" i="2"/>
  <c r="K359" i="2"/>
  <c r="J359" i="2"/>
  <c r="I359" i="2"/>
  <c r="L358" i="2"/>
  <c r="M358" i="2"/>
  <c r="O358" i="2"/>
  <c r="N358" i="2"/>
  <c r="K358" i="2"/>
  <c r="J358" i="2"/>
  <c r="I358" i="2"/>
  <c r="L357" i="2"/>
  <c r="M357" i="2"/>
  <c r="O357" i="2"/>
  <c r="N357" i="2"/>
  <c r="K357" i="2"/>
  <c r="J357" i="2"/>
  <c r="I357" i="2"/>
  <c r="L356" i="2"/>
  <c r="M356" i="2"/>
  <c r="O356" i="2"/>
  <c r="N356" i="2"/>
  <c r="K356" i="2"/>
  <c r="J356" i="2"/>
  <c r="I356" i="2"/>
  <c r="L355" i="2"/>
  <c r="M355" i="2"/>
  <c r="O355" i="2"/>
  <c r="N355" i="2"/>
  <c r="K355" i="2"/>
  <c r="J355" i="2"/>
  <c r="I355" i="2"/>
  <c r="L354" i="2"/>
  <c r="M354" i="2"/>
  <c r="O354" i="2"/>
  <c r="N354" i="2"/>
  <c r="K354" i="2"/>
  <c r="J354" i="2"/>
  <c r="I354" i="2"/>
  <c r="L353" i="2"/>
  <c r="M353" i="2"/>
  <c r="O353" i="2"/>
  <c r="N353" i="2"/>
  <c r="K353" i="2"/>
  <c r="J353" i="2"/>
  <c r="I353" i="2"/>
  <c r="L352" i="2"/>
  <c r="M352" i="2"/>
  <c r="O352" i="2"/>
  <c r="N352" i="2"/>
  <c r="K352" i="2"/>
  <c r="J352" i="2"/>
  <c r="I352" i="2"/>
  <c r="L351" i="2"/>
  <c r="M351" i="2"/>
  <c r="O351" i="2"/>
  <c r="N351" i="2"/>
  <c r="K351" i="2"/>
  <c r="J351" i="2"/>
  <c r="I351" i="2"/>
  <c r="L350" i="2"/>
  <c r="M350" i="2"/>
  <c r="O350" i="2"/>
  <c r="N350" i="2"/>
  <c r="K350" i="2"/>
  <c r="J350" i="2"/>
  <c r="I350" i="2"/>
  <c r="L349" i="2"/>
  <c r="M349" i="2"/>
  <c r="O349" i="2"/>
  <c r="N349" i="2"/>
  <c r="K349" i="2"/>
  <c r="J349" i="2"/>
  <c r="I349" i="2"/>
  <c r="L348" i="2"/>
  <c r="M348" i="2"/>
  <c r="O348" i="2"/>
  <c r="N348" i="2"/>
  <c r="K348" i="2"/>
  <c r="J348" i="2"/>
  <c r="I348" i="2"/>
  <c r="L347" i="2"/>
  <c r="M347" i="2"/>
  <c r="O347" i="2"/>
  <c r="N347" i="2"/>
  <c r="K347" i="2"/>
  <c r="J347" i="2"/>
  <c r="I347" i="2"/>
  <c r="L346" i="2"/>
  <c r="M346" i="2"/>
  <c r="O346" i="2"/>
  <c r="N346" i="2"/>
  <c r="K346" i="2"/>
  <c r="J346" i="2"/>
  <c r="I346" i="2"/>
  <c r="L345" i="2"/>
  <c r="M345" i="2"/>
  <c r="O345" i="2"/>
  <c r="N345" i="2"/>
  <c r="K345" i="2"/>
  <c r="J345" i="2"/>
  <c r="I345" i="2"/>
  <c r="L344" i="2"/>
  <c r="M344" i="2"/>
  <c r="O344" i="2"/>
  <c r="N344" i="2"/>
  <c r="K344" i="2"/>
  <c r="J344" i="2"/>
  <c r="I344" i="2"/>
  <c r="L343" i="2"/>
  <c r="M343" i="2"/>
  <c r="O343" i="2"/>
  <c r="N343" i="2"/>
  <c r="K343" i="2"/>
  <c r="J343" i="2"/>
  <c r="I343" i="2"/>
  <c r="L342" i="2"/>
  <c r="M342" i="2"/>
  <c r="O342" i="2"/>
  <c r="N342" i="2"/>
  <c r="K342" i="2"/>
  <c r="J342" i="2"/>
  <c r="I342" i="2"/>
  <c r="L341" i="2"/>
  <c r="M341" i="2"/>
  <c r="O341" i="2"/>
  <c r="N341" i="2"/>
  <c r="K341" i="2"/>
  <c r="J341" i="2"/>
  <c r="I341" i="2"/>
  <c r="L340" i="2"/>
  <c r="M340" i="2"/>
  <c r="O340" i="2"/>
  <c r="N340" i="2"/>
  <c r="K340" i="2"/>
  <c r="J340" i="2"/>
  <c r="I340" i="2"/>
  <c r="L339" i="2"/>
  <c r="M339" i="2"/>
  <c r="O339" i="2"/>
  <c r="N339" i="2"/>
  <c r="K339" i="2"/>
  <c r="J339" i="2"/>
  <c r="I339" i="2"/>
  <c r="L338" i="2"/>
  <c r="M338" i="2"/>
  <c r="O338" i="2"/>
  <c r="N338" i="2"/>
  <c r="K338" i="2"/>
  <c r="J338" i="2"/>
  <c r="I338" i="2"/>
  <c r="L337" i="2"/>
  <c r="M337" i="2"/>
  <c r="O337" i="2"/>
  <c r="N337" i="2"/>
  <c r="K337" i="2"/>
  <c r="J337" i="2"/>
  <c r="I337" i="2"/>
  <c r="L336" i="2"/>
  <c r="M336" i="2"/>
  <c r="O336" i="2"/>
  <c r="N336" i="2"/>
  <c r="K336" i="2"/>
  <c r="J336" i="2"/>
  <c r="I336" i="2"/>
  <c r="L335" i="2"/>
  <c r="M335" i="2"/>
  <c r="O335" i="2"/>
  <c r="N335" i="2"/>
  <c r="K335" i="2"/>
  <c r="J335" i="2"/>
  <c r="I335" i="2"/>
  <c r="L334" i="2"/>
  <c r="M334" i="2"/>
  <c r="O334" i="2"/>
  <c r="N334" i="2"/>
  <c r="K334" i="2"/>
  <c r="J334" i="2"/>
  <c r="I334" i="2"/>
  <c r="L333" i="2"/>
  <c r="M333" i="2"/>
  <c r="O333" i="2"/>
  <c r="N333" i="2"/>
  <c r="K333" i="2"/>
  <c r="J333" i="2"/>
  <c r="I333" i="2"/>
  <c r="L332" i="2"/>
  <c r="M332" i="2"/>
  <c r="O332" i="2"/>
  <c r="N332" i="2"/>
  <c r="K332" i="2"/>
  <c r="J332" i="2"/>
  <c r="I332" i="2"/>
  <c r="L331" i="2"/>
  <c r="M331" i="2"/>
  <c r="O331" i="2"/>
  <c r="N331" i="2"/>
  <c r="K331" i="2"/>
  <c r="J331" i="2"/>
  <c r="I331" i="2"/>
  <c r="L330" i="2"/>
  <c r="M330" i="2"/>
  <c r="O330" i="2"/>
  <c r="N330" i="2"/>
  <c r="K330" i="2"/>
  <c r="J330" i="2"/>
  <c r="I330" i="2"/>
  <c r="L329" i="2"/>
  <c r="M329" i="2"/>
  <c r="O329" i="2"/>
  <c r="N329" i="2"/>
  <c r="K329" i="2"/>
  <c r="J329" i="2"/>
  <c r="I329" i="2"/>
  <c r="L328" i="2"/>
  <c r="M328" i="2"/>
  <c r="O328" i="2"/>
  <c r="N328" i="2"/>
  <c r="K328" i="2"/>
  <c r="J328" i="2"/>
  <c r="I328" i="2"/>
  <c r="L327" i="2"/>
  <c r="M327" i="2"/>
  <c r="O327" i="2"/>
  <c r="N327" i="2"/>
  <c r="K327" i="2"/>
  <c r="J327" i="2"/>
  <c r="I327" i="2"/>
  <c r="L326" i="2"/>
  <c r="M326" i="2"/>
  <c r="O326" i="2"/>
  <c r="N326" i="2"/>
  <c r="K326" i="2"/>
  <c r="J326" i="2"/>
  <c r="I326" i="2"/>
  <c r="L325" i="2"/>
  <c r="M325" i="2"/>
  <c r="O325" i="2"/>
  <c r="N325" i="2"/>
  <c r="K325" i="2"/>
  <c r="J325" i="2"/>
  <c r="I325" i="2"/>
  <c r="L324" i="2"/>
  <c r="M324" i="2"/>
  <c r="O324" i="2"/>
  <c r="N324" i="2"/>
  <c r="K324" i="2"/>
  <c r="J324" i="2"/>
  <c r="I324" i="2"/>
  <c r="L323" i="2"/>
  <c r="M323" i="2"/>
  <c r="O323" i="2"/>
  <c r="N323" i="2"/>
  <c r="K323" i="2"/>
  <c r="J323" i="2"/>
  <c r="I323" i="2"/>
  <c r="L322" i="2"/>
  <c r="M322" i="2"/>
  <c r="O322" i="2"/>
  <c r="N322" i="2"/>
  <c r="K322" i="2"/>
  <c r="J322" i="2"/>
  <c r="I322" i="2"/>
  <c r="L321" i="2"/>
  <c r="M321" i="2"/>
  <c r="O321" i="2"/>
  <c r="N321" i="2"/>
  <c r="K321" i="2"/>
  <c r="J321" i="2"/>
  <c r="I321" i="2"/>
  <c r="L320" i="2"/>
  <c r="M320" i="2"/>
  <c r="O320" i="2"/>
  <c r="N320" i="2"/>
  <c r="K320" i="2"/>
  <c r="J320" i="2"/>
  <c r="I320" i="2"/>
  <c r="L319" i="2"/>
  <c r="M319" i="2"/>
  <c r="O319" i="2"/>
  <c r="N319" i="2"/>
  <c r="K319" i="2"/>
  <c r="J319" i="2"/>
  <c r="I319" i="2"/>
  <c r="L318" i="2"/>
  <c r="M318" i="2"/>
  <c r="O318" i="2"/>
  <c r="N318" i="2"/>
  <c r="K318" i="2"/>
  <c r="J318" i="2"/>
  <c r="I318" i="2"/>
  <c r="L317" i="2"/>
  <c r="M317" i="2"/>
  <c r="O317" i="2"/>
  <c r="N317" i="2"/>
  <c r="K317" i="2"/>
  <c r="J317" i="2"/>
  <c r="I317" i="2"/>
  <c r="L316" i="2"/>
  <c r="M316" i="2"/>
  <c r="O316" i="2"/>
  <c r="N316" i="2"/>
  <c r="K316" i="2"/>
  <c r="J316" i="2"/>
  <c r="I316" i="2"/>
  <c r="L315" i="2"/>
  <c r="M315" i="2"/>
  <c r="O315" i="2"/>
  <c r="N315" i="2"/>
  <c r="K315" i="2"/>
  <c r="J315" i="2"/>
  <c r="I315" i="2"/>
  <c r="L314" i="2"/>
  <c r="M314" i="2"/>
  <c r="O314" i="2"/>
  <c r="N314" i="2"/>
  <c r="K314" i="2"/>
  <c r="J314" i="2"/>
  <c r="I314" i="2"/>
  <c r="L313" i="2"/>
  <c r="M313" i="2"/>
  <c r="O313" i="2"/>
  <c r="N313" i="2"/>
  <c r="K313" i="2"/>
  <c r="J313" i="2"/>
  <c r="I313" i="2"/>
  <c r="L312" i="2"/>
  <c r="M312" i="2"/>
  <c r="O312" i="2"/>
  <c r="N312" i="2"/>
  <c r="K312" i="2"/>
  <c r="J312" i="2"/>
  <c r="I312" i="2"/>
  <c r="L311" i="2"/>
  <c r="M311" i="2"/>
  <c r="O311" i="2"/>
  <c r="N311" i="2"/>
  <c r="K311" i="2"/>
  <c r="J311" i="2"/>
  <c r="I311" i="2"/>
  <c r="L310" i="2"/>
  <c r="M310" i="2"/>
  <c r="O310" i="2"/>
  <c r="N310" i="2"/>
  <c r="K310" i="2"/>
  <c r="J310" i="2"/>
  <c r="I310" i="2"/>
  <c r="L309" i="2"/>
  <c r="M309" i="2"/>
  <c r="O309" i="2"/>
  <c r="N309" i="2"/>
  <c r="K309" i="2"/>
  <c r="J309" i="2"/>
  <c r="I309" i="2"/>
  <c r="L308" i="2"/>
  <c r="M308" i="2"/>
  <c r="O308" i="2"/>
  <c r="N308" i="2"/>
  <c r="K308" i="2"/>
  <c r="J308" i="2"/>
  <c r="I308" i="2"/>
  <c r="L307" i="2"/>
  <c r="M307" i="2"/>
  <c r="O307" i="2"/>
  <c r="N307" i="2"/>
  <c r="K307" i="2"/>
  <c r="J307" i="2"/>
  <c r="I307" i="2"/>
  <c r="L306" i="2"/>
  <c r="M306" i="2"/>
  <c r="O306" i="2"/>
  <c r="N306" i="2"/>
  <c r="K306" i="2"/>
  <c r="J306" i="2"/>
  <c r="I306" i="2"/>
  <c r="L305" i="2"/>
  <c r="M305" i="2"/>
  <c r="O305" i="2"/>
  <c r="N305" i="2"/>
  <c r="K305" i="2"/>
  <c r="J305" i="2"/>
  <c r="I305" i="2"/>
  <c r="L304" i="2"/>
  <c r="M304" i="2"/>
  <c r="O304" i="2"/>
  <c r="N304" i="2"/>
  <c r="K304" i="2"/>
  <c r="J304" i="2"/>
  <c r="I304" i="2"/>
  <c r="L303" i="2"/>
  <c r="M303" i="2"/>
  <c r="O303" i="2"/>
  <c r="N303" i="2"/>
  <c r="K303" i="2"/>
  <c r="J303" i="2"/>
  <c r="I303" i="2"/>
  <c r="L302" i="2"/>
  <c r="M302" i="2"/>
  <c r="O302" i="2"/>
  <c r="N302" i="2"/>
  <c r="K302" i="2"/>
  <c r="J302" i="2"/>
  <c r="I302" i="2"/>
  <c r="L301" i="2"/>
  <c r="M301" i="2"/>
  <c r="O301" i="2"/>
  <c r="N301" i="2"/>
  <c r="K301" i="2"/>
  <c r="J301" i="2"/>
  <c r="I301" i="2"/>
  <c r="L300" i="2"/>
  <c r="M300" i="2"/>
  <c r="O300" i="2"/>
  <c r="N300" i="2"/>
  <c r="K300" i="2"/>
  <c r="J300" i="2"/>
  <c r="I300" i="2"/>
  <c r="L299" i="2"/>
  <c r="M299" i="2"/>
  <c r="O299" i="2"/>
  <c r="N299" i="2"/>
  <c r="K299" i="2"/>
  <c r="J299" i="2"/>
  <c r="I299" i="2"/>
  <c r="L298" i="2"/>
  <c r="M298" i="2"/>
  <c r="O298" i="2"/>
  <c r="N298" i="2"/>
  <c r="K298" i="2"/>
  <c r="J298" i="2"/>
  <c r="I298" i="2"/>
  <c r="L297" i="2"/>
  <c r="M297" i="2"/>
  <c r="O297" i="2"/>
  <c r="N297" i="2"/>
  <c r="K297" i="2"/>
  <c r="J297" i="2"/>
  <c r="I297" i="2"/>
  <c r="L296" i="2"/>
  <c r="M296" i="2"/>
  <c r="O296" i="2"/>
  <c r="N296" i="2"/>
  <c r="K296" i="2"/>
  <c r="J296" i="2"/>
  <c r="I296" i="2"/>
  <c r="L295" i="2"/>
  <c r="M295" i="2"/>
  <c r="O295" i="2"/>
  <c r="N295" i="2"/>
  <c r="K295" i="2"/>
  <c r="J295" i="2"/>
  <c r="I295" i="2"/>
  <c r="L294" i="2"/>
  <c r="M294" i="2"/>
  <c r="O294" i="2"/>
  <c r="N294" i="2"/>
  <c r="K294" i="2"/>
  <c r="J294" i="2"/>
  <c r="I294" i="2"/>
  <c r="L293" i="2"/>
  <c r="M293" i="2"/>
  <c r="O293" i="2"/>
  <c r="N293" i="2"/>
  <c r="K293" i="2"/>
  <c r="J293" i="2"/>
  <c r="I293" i="2"/>
  <c r="L292" i="2"/>
  <c r="M292" i="2"/>
  <c r="O292" i="2"/>
  <c r="N292" i="2"/>
  <c r="K292" i="2"/>
  <c r="J292" i="2"/>
  <c r="I292" i="2"/>
  <c r="L291" i="2"/>
  <c r="M291" i="2"/>
  <c r="O291" i="2"/>
  <c r="N291" i="2"/>
  <c r="K291" i="2"/>
  <c r="J291" i="2"/>
  <c r="I291" i="2"/>
  <c r="L290" i="2"/>
  <c r="M290" i="2"/>
  <c r="O290" i="2"/>
  <c r="N290" i="2"/>
  <c r="K290" i="2"/>
  <c r="J290" i="2"/>
  <c r="I290" i="2"/>
  <c r="L289" i="2"/>
  <c r="M289" i="2"/>
  <c r="O289" i="2"/>
  <c r="N289" i="2"/>
  <c r="K289" i="2"/>
  <c r="J289" i="2"/>
  <c r="I289" i="2"/>
  <c r="L288" i="2"/>
  <c r="M288" i="2"/>
  <c r="O288" i="2"/>
  <c r="N288" i="2"/>
  <c r="K288" i="2"/>
  <c r="J288" i="2"/>
  <c r="I288" i="2"/>
  <c r="L287" i="2"/>
  <c r="M287" i="2"/>
  <c r="O287" i="2"/>
  <c r="N287" i="2"/>
  <c r="K287" i="2"/>
  <c r="J287" i="2"/>
  <c r="I287" i="2"/>
  <c r="L286" i="2"/>
  <c r="M286" i="2"/>
  <c r="O286" i="2"/>
  <c r="N286" i="2"/>
  <c r="K286" i="2"/>
  <c r="J286" i="2"/>
  <c r="I286" i="2"/>
  <c r="L285" i="2"/>
  <c r="M285" i="2"/>
  <c r="O285" i="2"/>
  <c r="N285" i="2"/>
  <c r="K285" i="2"/>
  <c r="J285" i="2"/>
  <c r="I285" i="2"/>
  <c r="L284" i="2"/>
  <c r="M284" i="2"/>
  <c r="O284" i="2"/>
  <c r="N284" i="2"/>
  <c r="K284" i="2"/>
  <c r="J284" i="2"/>
  <c r="I284" i="2"/>
  <c r="L283" i="2"/>
  <c r="M283" i="2"/>
  <c r="O283" i="2"/>
  <c r="N283" i="2"/>
  <c r="K283" i="2"/>
  <c r="J283" i="2"/>
  <c r="I283" i="2"/>
  <c r="L282" i="2"/>
  <c r="M282" i="2"/>
  <c r="O282" i="2"/>
  <c r="N282" i="2"/>
  <c r="K282" i="2"/>
  <c r="J282" i="2"/>
  <c r="I282" i="2"/>
  <c r="L281" i="2"/>
  <c r="M281" i="2"/>
  <c r="O281" i="2"/>
  <c r="N281" i="2"/>
  <c r="K281" i="2"/>
  <c r="J281" i="2"/>
  <c r="I281" i="2"/>
  <c r="L280" i="2"/>
  <c r="M280" i="2"/>
  <c r="O280" i="2"/>
  <c r="N280" i="2"/>
  <c r="K280" i="2"/>
  <c r="J280" i="2"/>
  <c r="I280" i="2"/>
  <c r="L279" i="2"/>
  <c r="M279" i="2"/>
  <c r="O279" i="2"/>
  <c r="N279" i="2"/>
  <c r="K279" i="2"/>
  <c r="J279" i="2"/>
  <c r="I279" i="2"/>
  <c r="L278" i="2"/>
  <c r="M278" i="2"/>
  <c r="O278" i="2"/>
  <c r="N278" i="2"/>
  <c r="K278" i="2"/>
  <c r="J278" i="2"/>
  <c r="I278" i="2"/>
  <c r="L277" i="2"/>
  <c r="M277" i="2"/>
  <c r="O277" i="2"/>
  <c r="N277" i="2"/>
  <c r="K277" i="2"/>
  <c r="J277" i="2"/>
  <c r="I277" i="2"/>
  <c r="L276" i="2"/>
  <c r="M276" i="2"/>
  <c r="O276" i="2"/>
  <c r="N276" i="2"/>
  <c r="K276" i="2"/>
  <c r="J276" i="2"/>
  <c r="I276" i="2"/>
  <c r="L275" i="2"/>
  <c r="M275" i="2"/>
  <c r="O275" i="2"/>
  <c r="N275" i="2"/>
  <c r="K275" i="2"/>
  <c r="J275" i="2"/>
  <c r="I275" i="2"/>
  <c r="L274" i="2"/>
  <c r="M274" i="2"/>
  <c r="O274" i="2"/>
  <c r="N274" i="2"/>
  <c r="K274" i="2"/>
  <c r="J274" i="2"/>
  <c r="I274" i="2"/>
  <c r="L273" i="2"/>
  <c r="M273" i="2"/>
  <c r="O273" i="2"/>
  <c r="N273" i="2"/>
  <c r="K273" i="2"/>
  <c r="J273" i="2"/>
  <c r="I273" i="2"/>
  <c r="L272" i="2"/>
  <c r="M272" i="2"/>
  <c r="O272" i="2"/>
  <c r="N272" i="2"/>
  <c r="K272" i="2"/>
  <c r="J272" i="2"/>
  <c r="I272" i="2"/>
  <c r="L271" i="2"/>
  <c r="M271" i="2"/>
  <c r="O271" i="2"/>
  <c r="N271" i="2"/>
  <c r="K271" i="2"/>
  <c r="J271" i="2"/>
  <c r="I271" i="2"/>
  <c r="L270" i="2"/>
  <c r="M270" i="2"/>
  <c r="O270" i="2"/>
  <c r="N270" i="2"/>
  <c r="K270" i="2"/>
  <c r="J270" i="2"/>
  <c r="I270" i="2"/>
  <c r="L269" i="2"/>
  <c r="M269" i="2"/>
  <c r="O269" i="2"/>
  <c r="N269" i="2"/>
  <c r="K269" i="2"/>
  <c r="J269" i="2"/>
  <c r="I269" i="2"/>
  <c r="L268" i="2"/>
  <c r="M268" i="2"/>
  <c r="O268" i="2"/>
  <c r="N268" i="2"/>
  <c r="K268" i="2"/>
  <c r="J268" i="2"/>
  <c r="I268" i="2"/>
  <c r="L267" i="2"/>
  <c r="M267" i="2"/>
  <c r="O267" i="2"/>
  <c r="N267" i="2"/>
  <c r="K267" i="2"/>
  <c r="J267" i="2"/>
  <c r="I267" i="2"/>
  <c r="L266" i="2"/>
  <c r="M266" i="2"/>
  <c r="O266" i="2"/>
  <c r="N266" i="2"/>
  <c r="K266" i="2"/>
  <c r="J266" i="2"/>
  <c r="I266" i="2"/>
  <c r="L265" i="2"/>
  <c r="M265" i="2"/>
  <c r="O265" i="2"/>
  <c r="N265" i="2"/>
  <c r="K265" i="2"/>
  <c r="J265" i="2"/>
  <c r="I265" i="2"/>
  <c r="L264" i="2"/>
  <c r="M264" i="2"/>
  <c r="O264" i="2"/>
  <c r="N264" i="2"/>
  <c r="K264" i="2"/>
  <c r="J264" i="2"/>
  <c r="I264" i="2"/>
  <c r="L263" i="2"/>
  <c r="M263" i="2"/>
  <c r="O263" i="2"/>
  <c r="N263" i="2"/>
  <c r="K263" i="2"/>
  <c r="J263" i="2"/>
  <c r="I263" i="2"/>
  <c r="L262" i="2"/>
  <c r="M262" i="2"/>
  <c r="O262" i="2"/>
  <c r="N262" i="2"/>
  <c r="K262" i="2"/>
  <c r="J262" i="2"/>
  <c r="I262" i="2"/>
  <c r="L261" i="2"/>
  <c r="M261" i="2"/>
  <c r="O261" i="2"/>
  <c r="N261" i="2"/>
  <c r="K261" i="2"/>
  <c r="J261" i="2"/>
  <c r="I261" i="2"/>
  <c r="L260" i="2"/>
  <c r="M260" i="2"/>
  <c r="O260" i="2"/>
  <c r="N260" i="2"/>
  <c r="K260" i="2"/>
  <c r="J260" i="2"/>
  <c r="I260" i="2"/>
  <c r="L259" i="2"/>
  <c r="M259" i="2"/>
  <c r="O259" i="2"/>
  <c r="N259" i="2"/>
  <c r="K259" i="2"/>
  <c r="J259" i="2"/>
  <c r="I259" i="2"/>
  <c r="L258" i="2"/>
  <c r="M258" i="2"/>
  <c r="O258" i="2"/>
  <c r="N258" i="2"/>
  <c r="K258" i="2"/>
  <c r="J258" i="2"/>
  <c r="I258" i="2"/>
  <c r="L257" i="2"/>
  <c r="M257" i="2"/>
  <c r="O257" i="2"/>
  <c r="N257" i="2"/>
  <c r="K257" i="2"/>
  <c r="J257" i="2"/>
  <c r="I257" i="2"/>
  <c r="L256" i="2"/>
  <c r="M256" i="2"/>
  <c r="O256" i="2"/>
  <c r="N256" i="2"/>
  <c r="K256" i="2"/>
  <c r="J256" i="2"/>
  <c r="I256" i="2"/>
  <c r="L255" i="2"/>
  <c r="M255" i="2"/>
  <c r="O255" i="2"/>
  <c r="N255" i="2"/>
  <c r="K255" i="2"/>
  <c r="J255" i="2"/>
  <c r="I255" i="2"/>
  <c r="L254" i="2"/>
  <c r="M254" i="2"/>
  <c r="O254" i="2"/>
  <c r="N254" i="2"/>
  <c r="K254" i="2"/>
  <c r="J254" i="2"/>
  <c r="I254" i="2"/>
  <c r="L253" i="2"/>
  <c r="M253" i="2"/>
  <c r="O253" i="2"/>
  <c r="N253" i="2"/>
  <c r="K253" i="2"/>
  <c r="J253" i="2"/>
  <c r="I253" i="2"/>
  <c r="L252" i="2"/>
  <c r="M252" i="2"/>
  <c r="O252" i="2"/>
  <c r="N252" i="2"/>
  <c r="K252" i="2"/>
  <c r="J252" i="2"/>
  <c r="I252" i="2"/>
  <c r="L251" i="2"/>
  <c r="M251" i="2"/>
  <c r="O251" i="2"/>
  <c r="N251" i="2"/>
  <c r="K251" i="2"/>
  <c r="J251" i="2"/>
  <c r="I251" i="2"/>
  <c r="L250" i="2"/>
  <c r="M250" i="2"/>
  <c r="O250" i="2"/>
  <c r="N250" i="2"/>
  <c r="K250" i="2"/>
  <c r="J250" i="2"/>
  <c r="I250" i="2"/>
  <c r="L249" i="2"/>
  <c r="M249" i="2"/>
  <c r="O249" i="2"/>
  <c r="N249" i="2"/>
  <c r="K249" i="2"/>
  <c r="J249" i="2"/>
  <c r="I249" i="2"/>
  <c r="L248" i="2"/>
  <c r="M248" i="2"/>
  <c r="O248" i="2"/>
  <c r="N248" i="2"/>
  <c r="K248" i="2"/>
  <c r="J248" i="2"/>
  <c r="I248" i="2"/>
  <c r="L247" i="2"/>
  <c r="M247" i="2"/>
  <c r="O247" i="2"/>
  <c r="N247" i="2"/>
  <c r="K247" i="2"/>
  <c r="J247" i="2"/>
  <c r="I247" i="2"/>
  <c r="L246" i="2"/>
  <c r="M246" i="2"/>
  <c r="O246" i="2"/>
  <c r="N246" i="2"/>
  <c r="K246" i="2"/>
  <c r="J246" i="2"/>
  <c r="I246" i="2"/>
  <c r="L245" i="2"/>
  <c r="M245" i="2"/>
  <c r="O245" i="2"/>
  <c r="N245" i="2"/>
  <c r="K245" i="2"/>
  <c r="J245" i="2"/>
  <c r="I245" i="2"/>
  <c r="L244" i="2"/>
  <c r="M244" i="2"/>
  <c r="O244" i="2"/>
  <c r="N244" i="2"/>
  <c r="K244" i="2"/>
  <c r="J244" i="2"/>
  <c r="I244" i="2"/>
  <c r="L243" i="2"/>
  <c r="M243" i="2"/>
  <c r="O243" i="2"/>
  <c r="N243" i="2"/>
  <c r="K243" i="2"/>
  <c r="J243" i="2"/>
  <c r="I243" i="2"/>
  <c r="L242" i="2"/>
  <c r="M242" i="2"/>
  <c r="O242" i="2"/>
  <c r="N242" i="2"/>
  <c r="K242" i="2"/>
  <c r="J242" i="2"/>
  <c r="I242" i="2"/>
  <c r="L241" i="2"/>
  <c r="M241" i="2"/>
  <c r="O241" i="2"/>
  <c r="N241" i="2"/>
  <c r="K241" i="2"/>
  <c r="J241" i="2"/>
  <c r="I241" i="2"/>
  <c r="L240" i="2"/>
  <c r="M240" i="2"/>
  <c r="O240" i="2"/>
  <c r="N240" i="2"/>
  <c r="K240" i="2"/>
  <c r="J240" i="2"/>
  <c r="I240" i="2"/>
  <c r="L239" i="2"/>
  <c r="M239" i="2"/>
  <c r="O239" i="2"/>
  <c r="N239" i="2"/>
  <c r="K239" i="2"/>
  <c r="J239" i="2"/>
  <c r="I239" i="2"/>
  <c r="L238" i="2"/>
  <c r="M238" i="2"/>
  <c r="O238" i="2"/>
  <c r="N238" i="2"/>
  <c r="K238" i="2"/>
  <c r="J238" i="2"/>
  <c r="I238" i="2"/>
  <c r="L237" i="2"/>
  <c r="M237" i="2"/>
  <c r="O237" i="2"/>
  <c r="N237" i="2"/>
  <c r="K237" i="2"/>
  <c r="J237" i="2"/>
  <c r="I237" i="2"/>
  <c r="L236" i="2"/>
  <c r="M236" i="2"/>
  <c r="O236" i="2"/>
  <c r="N236" i="2"/>
  <c r="K236" i="2"/>
  <c r="J236" i="2"/>
  <c r="I236" i="2"/>
  <c r="L235" i="2"/>
  <c r="M235" i="2"/>
  <c r="O235" i="2"/>
  <c r="N235" i="2"/>
  <c r="K235" i="2"/>
  <c r="J235" i="2"/>
  <c r="I235" i="2"/>
  <c r="L234" i="2"/>
  <c r="M234" i="2"/>
  <c r="O234" i="2"/>
  <c r="N234" i="2"/>
  <c r="K234" i="2"/>
  <c r="J234" i="2"/>
  <c r="I234" i="2"/>
  <c r="L233" i="2"/>
  <c r="M233" i="2"/>
  <c r="O233" i="2"/>
  <c r="N233" i="2"/>
  <c r="K233" i="2"/>
  <c r="J233" i="2"/>
  <c r="I233" i="2"/>
  <c r="L232" i="2"/>
  <c r="M232" i="2"/>
  <c r="O232" i="2"/>
  <c r="N232" i="2"/>
  <c r="K232" i="2"/>
  <c r="J232" i="2"/>
  <c r="I232" i="2"/>
  <c r="L231" i="2"/>
  <c r="M231" i="2"/>
  <c r="O231" i="2"/>
  <c r="N231" i="2"/>
  <c r="K231" i="2"/>
  <c r="J231" i="2"/>
  <c r="I231" i="2"/>
  <c r="L230" i="2"/>
  <c r="M230" i="2"/>
  <c r="O230" i="2"/>
  <c r="N230" i="2"/>
  <c r="K230" i="2"/>
  <c r="J230" i="2"/>
  <c r="I230" i="2"/>
  <c r="L229" i="2"/>
  <c r="M229" i="2"/>
  <c r="O229" i="2"/>
  <c r="N229" i="2"/>
  <c r="K229" i="2"/>
  <c r="J229" i="2"/>
  <c r="I229" i="2"/>
  <c r="L228" i="2"/>
  <c r="M228" i="2"/>
  <c r="O228" i="2"/>
  <c r="N228" i="2"/>
  <c r="K228" i="2"/>
  <c r="J228" i="2"/>
  <c r="I228" i="2"/>
  <c r="L227" i="2"/>
  <c r="M227" i="2"/>
  <c r="O227" i="2"/>
  <c r="N227" i="2"/>
  <c r="K227" i="2"/>
  <c r="J227" i="2"/>
  <c r="I227" i="2"/>
  <c r="L226" i="2"/>
  <c r="M226" i="2"/>
  <c r="O226" i="2"/>
  <c r="N226" i="2"/>
  <c r="K226" i="2"/>
  <c r="J226" i="2"/>
  <c r="I226" i="2"/>
  <c r="L225" i="2"/>
  <c r="M225" i="2"/>
  <c r="O225" i="2"/>
  <c r="N225" i="2"/>
  <c r="K225" i="2"/>
  <c r="J225" i="2"/>
  <c r="I225" i="2"/>
  <c r="L224" i="2"/>
  <c r="M224" i="2"/>
  <c r="O224" i="2"/>
  <c r="N224" i="2"/>
  <c r="K224" i="2"/>
  <c r="J224" i="2"/>
  <c r="I224" i="2"/>
  <c r="L223" i="2"/>
  <c r="M223" i="2"/>
  <c r="O223" i="2"/>
  <c r="N223" i="2"/>
  <c r="K223" i="2"/>
  <c r="J223" i="2"/>
  <c r="I223" i="2"/>
  <c r="L222" i="2"/>
  <c r="M222" i="2"/>
  <c r="O222" i="2"/>
  <c r="N222" i="2"/>
  <c r="K222" i="2"/>
  <c r="J222" i="2"/>
  <c r="I222" i="2"/>
  <c r="L221" i="2"/>
  <c r="M221" i="2"/>
  <c r="O221" i="2"/>
  <c r="N221" i="2"/>
  <c r="K221" i="2"/>
  <c r="J221" i="2"/>
  <c r="I221" i="2"/>
  <c r="L220" i="2"/>
  <c r="M220" i="2"/>
  <c r="O220" i="2"/>
  <c r="N220" i="2"/>
  <c r="K220" i="2"/>
  <c r="J220" i="2"/>
  <c r="I220" i="2"/>
  <c r="L219" i="2"/>
  <c r="M219" i="2"/>
  <c r="O219" i="2"/>
  <c r="N219" i="2"/>
  <c r="K219" i="2"/>
  <c r="J219" i="2"/>
  <c r="I219" i="2"/>
  <c r="L218" i="2"/>
  <c r="M218" i="2"/>
  <c r="O218" i="2"/>
  <c r="N218" i="2"/>
  <c r="K218" i="2"/>
  <c r="J218" i="2"/>
  <c r="I218" i="2"/>
  <c r="L217" i="2"/>
  <c r="M217" i="2"/>
  <c r="O217" i="2"/>
  <c r="N217" i="2"/>
  <c r="K217" i="2"/>
  <c r="J217" i="2"/>
  <c r="I217" i="2"/>
  <c r="L216" i="2"/>
  <c r="M216" i="2"/>
  <c r="O216" i="2"/>
  <c r="N216" i="2"/>
  <c r="K216" i="2"/>
  <c r="J216" i="2"/>
  <c r="I216" i="2"/>
  <c r="L215" i="2"/>
  <c r="M215" i="2"/>
  <c r="O215" i="2"/>
  <c r="N215" i="2"/>
  <c r="K215" i="2"/>
  <c r="J215" i="2"/>
  <c r="I215" i="2"/>
  <c r="L214" i="2"/>
  <c r="M214" i="2"/>
  <c r="O214" i="2"/>
  <c r="N214" i="2"/>
  <c r="K214" i="2"/>
  <c r="J214" i="2"/>
  <c r="I214" i="2"/>
  <c r="L213" i="2"/>
  <c r="M213" i="2"/>
  <c r="O213" i="2"/>
  <c r="N213" i="2"/>
  <c r="K213" i="2"/>
  <c r="J213" i="2"/>
  <c r="I213" i="2"/>
  <c r="L212" i="2"/>
  <c r="M212" i="2"/>
  <c r="O212" i="2"/>
  <c r="N212" i="2"/>
  <c r="K212" i="2"/>
  <c r="J212" i="2"/>
  <c r="I212" i="2"/>
  <c r="L211" i="2"/>
  <c r="M211" i="2"/>
  <c r="O211" i="2"/>
  <c r="N211" i="2"/>
  <c r="K211" i="2"/>
  <c r="J211" i="2"/>
  <c r="I211" i="2"/>
  <c r="L210" i="2"/>
  <c r="M210" i="2"/>
  <c r="O210" i="2"/>
  <c r="N210" i="2"/>
  <c r="K210" i="2"/>
  <c r="J210" i="2"/>
  <c r="I210" i="2"/>
  <c r="L209" i="2"/>
  <c r="M209" i="2"/>
  <c r="O209" i="2"/>
  <c r="N209" i="2"/>
  <c r="K209" i="2"/>
  <c r="J209" i="2"/>
  <c r="I209" i="2"/>
  <c r="L208" i="2"/>
  <c r="M208" i="2"/>
  <c r="O208" i="2"/>
  <c r="N208" i="2"/>
  <c r="K208" i="2"/>
  <c r="J208" i="2"/>
  <c r="I208" i="2"/>
  <c r="L207" i="2"/>
  <c r="M207" i="2"/>
  <c r="O207" i="2"/>
  <c r="N207" i="2"/>
  <c r="K207" i="2"/>
  <c r="J207" i="2"/>
  <c r="I207" i="2"/>
  <c r="L206" i="2"/>
  <c r="M206" i="2"/>
  <c r="O206" i="2"/>
  <c r="N206" i="2"/>
  <c r="K206" i="2"/>
  <c r="J206" i="2"/>
  <c r="I206" i="2"/>
  <c r="L205" i="2"/>
  <c r="M205" i="2"/>
  <c r="O205" i="2"/>
  <c r="N205" i="2"/>
  <c r="K205" i="2"/>
  <c r="J205" i="2"/>
  <c r="I205" i="2"/>
  <c r="L204" i="2"/>
  <c r="M204" i="2"/>
  <c r="O204" i="2"/>
  <c r="N204" i="2"/>
  <c r="K204" i="2"/>
  <c r="J204" i="2"/>
  <c r="I204" i="2"/>
  <c r="L203" i="2"/>
  <c r="M203" i="2"/>
  <c r="O203" i="2"/>
  <c r="N203" i="2"/>
  <c r="K203" i="2"/>
  <c r="J203" i="2"/>
  <c r="I203" i="2"/>
  <c r="L202" i="2"/>
  <c r="M202" i="2"/>
  <c r="O202" i="2"/>
  <c r="N202" i="2"/>
  <c r="K202" i="2"/>
  <c r="J202" i="2"/>
  <c r="I202" i="2"/>
  <c r="L201" i="2"/>
  <c r="M201" i="2"/>
  <c r="O201" i="2"/>
  <c r="N201" i="2"/>
  <c r="K201" i="2"/>
  <c r="J201" i="2"/>
  <c r="I201" i="2"/>
  <c r="L200" i="2"/>
  <c r="M200" i="2"/>
  <c r="O200" i="2"/>
  <c r="N200" i="2"/>
  <c r="K200" i="2"/>
  <c r="J200" i="2"/>
  <c r="I200" i="2"/>
  <c r="L199" i="2"/>
  <c r="M199" i="2"/>
  <c r="O199" i="2"/>
  <c r="N199" i="2"/>
  <c r="K199" i="2"/>
  <c r="J199" i="2"/>
  <c r="I199" i="2"/>
  <c r="L198" i="2"/>
  <c r="M198" i="2"/>
  <c r="O198" i="2"/>
  <c r="N198" i="2"/>
  <c r="K198" i="2"/>
  <c r="J198" i="2"/>
  <c r="I198" i="2"/>
  <c r="L197" i="2"/>
  <c r="M197" i="2"/>
  <c r="O197" i="2"/>
  <c r="N197" i="2"/>
  <c r="K197" i="2"/>
  <c r="J197" i="2"/>
  <c r="I197" i="2"/>
  <c r="L196" i="2"/>
  <c r="M196" i="2"/>
  <c r="O196" i="2"/>
  <c r="N196" i="2"/>
  <c r="K196" i="2"/>
  <c r="J196" i="2"/>
  <c r="I196" i="2"/>
  <c r="L195" i="2"/>
  <c r="M195" i="2"/>
  <c r="O195" i="2"/>
  <c r="N195" i="2"/>
  <c r="K195" i="2"/>
  <c r="J195" i="2"/>
  <c r="I195" i="2"/>
  <c r="L194" i="2"/>
  <c r="M194" i="2"/>
  <c r="O194" i="2"/>
  <c r="N194" i="2"/>
  <c r="K194" i="2"/>
  <c r="J194" i="2"/>
  <c r="I194" i="2"/>
  <c r="L193" i="2"/>
  <c r="M193" i="2"/>
  <c r="O193" i="2"/>
  <c r="N193" i="2"/>
  <c r="K193" i="2"/>
  <c r="J193" i="2"/>
  <c r="I193" i="2"/>
  <c r="L192" i="2"/>
  <c r="M192" i="2"/>
  <c r="O192" i="2"/>
  <c r="N192" i="2"/>
  <c r="K192" i="2"/>
  <c r="J192" i="2"/>
  <c r="I192" i="2"/>
  <c r="L191" i="2"/>
  <c r="M191" i="2"/>
  <c r="O191" i="2"/>
  <c r="N191" i="2"/>
  <c r="K191" i="2"/>
  <c r="J191" i="2"/>
  <c r="I191" i="2"/>
  <c r="L190" i="2"/>
  <c r="M190" i="2"/>
  <c r="O190" i="2"/>
  <c r="N190" i="2"/>
  <c r="K190" i="2"/>
  <c r="J190" i="2"/>
  <c r="I190" i="2"/>
  <c r="L189" i="2"/>
  <c r="M189" i="2"/>
  <c r="O189" i="2"/>
  <c r="N189" i="2"/>
  <c r="K189" i="2"/>
  <c r="J189" i="2"/>
  <c r="I189" i="2"/>
  <c r="L188" i="2"/>
  <c r="M188" i="2"/>
  <c r="O188" i="2"/>
  <c r="N188" i="2"/>
  <c r="K188" i="2"/>
  <c r="J188" i="2"/>
  <c r="I188" i="2"/>
  <c r="L187" i="2"/>
  <c r="M187" i="2"/>
  <c r="O187" i="2"/>
  <c r="N187" i="2"/>
  <c r="K187" i="2"/>
  <c r="J187" i="2"/>
  <c r="I187" i="2"/>
  <c r="L186" i="2"/>
  <c r="M186" i="2"/>
  <c r="O186" i="2"/>
  <c r="N186" i="2"/>
  <c r="K186" i="2"/>
  <c r="J186" i="2"/>
  <c r="I186" i="2"/>
  <c r="L185" i="2"/>
  <c r="M185" i="2"/>
  <c r="O185" i="2"/>
  <c r="N185" i="2"/>
  <c r="K185" i="2"/>
  <c r="J185" i="2"/>
  <c r="I185" i="2"/>
  <c r="L184" i="2"/>
  <c r="M184" i="2"/>
  <c r="O184" i="2"/>
  <c r="N184" i="2"/>
  <c r="K184" i="2"/>
  <c r="J184" i="2"/>
  <c r="I184" i="2"/>
  <c r="L183" i="2"/>
  <c r="M183" i="2"/>
  <c r="O183" i="2"/>
  <c r="N183" i="2"/>
  <c r="K183" i="2"/>
  <c r="J183" i="2"/>
  <c r="I183" i="2"/>
  <c r="L182" i="2"/>
  <c r="M182" i="2"/>
  <c r="O182" i="2"/>
  <c r="N182" i="2"/>
  <c r="K182" i="2"/>
  <c r="J182" i="2"/>
  <c r="I182" i="2"/>
  <c r="L181" i="2"/>
  <c r="M181" i="2"/>
  <c r="O181" i="2"/>
  <c r="N181" i="2"/>
  <c r="K181" i="2"/>
  <c r="J181" i="2"/>
  <c r="I181" i="2"/>
  <c r="L180" i="2"/>
  <c r="M180" i="2"/>
  <c r="O180" i="2"/>
  <c r="N180" i="2"/>
  <c r="K180" i="2"/>
  <c r="J180" i="2"/>
  <c r="I180" i="2"/>
  <c r="L179" i="2"/>
  <c r="M179" i="2"/>
  <c r="O179" i="2"/>
  <c r="N179" i="2"/>
  <c r="K179" i="2"/>
  <c r="J179" i="2"/>
  <c r="I179" i="2"/>
  <c r="L178" i="2"/>
  <c r="M178" i="2"/>
  <c r="O178" i="2"/>
  <c r="N178" i="2"/>
  <c r="K178" i="2"/>
  <c r="J178" i="2"/>
  <c r="I178" i="2"/>
  <c r="L177" i="2"/>
  <c r="M177" i="2"/>
  <c r="O177" i="2"/>
  <c r="N177" i="2"/>
  <c r="K177" i="2"/>
  <c r="J177" i="2"/>
  <c r="I177" i="2"/>
  <c r="L176" i="2"/>
  <c r="M176" i="2"/>
  <c r="O176" i="2"/>
  <c r="N176" i="2"/>
  <c r="K176" i="2"/>
  <c r="J176" i="2"/>
  <c r="I176" i="2"/>
  <c r="L175" i="2"/>
  <c r="M175" i="2"/>
  <c r="O175" i="2"/>
  <c r="N175" i="2"/>
  <c r="K175" i="2"/>
  <c r="J175" i="2"/>
  <c r="I175" i="2"/>
  <c r="L174" i="2"/>
  <c r="M174" i="2"/>
  <c r="O174" i="2"/>
  <c r="N174" i="2"/>
  <c r="K174" i="2"/>
  <c r="J174" i="2"/>
  <c r="I174" i="2"/>
  <c r="L173" i="2"/>
  <c r="M173" i="2"/>
  <c r="O173" i="2"/>
  <c r="N173" i="2"/>
  <c r="K173" i="2"/>
  <c r="J173" i="2"/>
  <c r="I173" i="2"/>
  <c r="L172" i="2"/>
  <c r="M172" i="2"/>
  <c r="O172" i="2"/>
  <c r="N172" i="2"/>
  <c r="K172" i="2"/>
  <c r="J172" i="2"/>
  <c r="I172" i="2"/>
  <c r="L171" i="2"/>
  <c r="M171" i="2"/>
  <c r="O171" i="2"/>
  <c r="N171" i="2"/>
  <c r="K171" i="2"/>
  <c r="J171" i="2"/>
  <c r="I171" i="2"/>
  <c r="L170" i="2"/>
  <c r="M170" i="2"/>
  <c r="O170" i="2"/>
  <c r="N170" i="2"/>
  <c r="K170" i="2"/>
  <c r="J170" i="2"/>
  <c r="I170" i="2"/>
  <c r="L169" i="2"/>
  <c r="M169" i="2"/>
  <c r="O169" i="2"/>
  <c r="N169" i="2"/>
  <c r="K169" i="2"/>
  <c r="J169" i="2"/>
  <c r="I169" i="2"/>
  <c r="L168" i="2"/>
  <c r="M168" i="2"/>
  <c r="O168" i="2"/>
  <c r="N168" i="2"/>
  <c r="K168" i="2"/>
  <c r="J168" i="2"/>
  <c r="I168" i="2"/>
  <c r="L167" i="2"/>
  <c r="M167" i="2"/>
  <c r="O167" i="2"/>
  <c r="N167" i="2"/>
  <c r="K167" i="2"/>
  <c r="J167" i="2"/>
  <c r="I167" i="2"/>
  <c r="L166" i="2"/>
  <c r="M166" i="2"/>
  <c r="O166" i="2"/>
  <c r="N166" i="2"/>
  <c r="K166" i="2"/>
  <c r="J166" i="2"/>
  <c r="I166" i="2"/>
  <c r="L165" i="2"/>
  <c r="M165" i="2"/>
  <c r="O165" i="2"/>
  <c r="N165" i="2"/>
  <c r="K165" i="2"/>
  <c r="J165" i="2"/>
  <c r="I165" i="2"/>
  <c r="L164" i="2"/>
  <c r="M164" i="2"/>
  <c r="O164" i="2"/>
  <c r="N164" i="2"/>
  <c r="K164" i="2"/>
  <c r="J164" i="2"/>
  <c r="I164" i="2"/>
  <c r="L163" i="2"/>
  <c r="M163" i="2"/>
  <c r="O163" i="2"/>
  <c r="N163" i="2"/>
  <c r="K163" i="2"/>
  <c r="J163" i="2"/>
  <c r="I163" i="2"/>
  <c r="L162" i="2"/>
  <c r="M162" i="2"/>
  <c r="O162" i="2"/>
  <c r="N162" i="2"/>
  <c r="K162" i="2"/>
  <c r="J162" i="2"/>
  <c r="I162" i="2"/>
  <c r="L161" i="2"/>
  <c r="M161" i="2"/>
  <c r="O161" i="2"/>
  <c r="N161" i="2"/>
  <c r="K161" i="2"/>
  <c r="J161" i="2"/>
  <c r="I161" i="2"/>
  <c r="L160" i="2"/>
  <c r="M160" i="2"/>
  <c r="O160" i="2"/>
  <c r="N160" i="2"/>
  <c r="K160" i="2"/>
  <c r="J160" i="2"/>
  <c r="I160" i="2"/>
  <c r="L159" i="2"/>
  <c r="M159" i="2"/>
  <c r="O159" i="2"/>
  <c r="N159" i="2"/>
  <c r="K159" i="2"/>
  <c r="J159" i="2"/>
  <c r="I159" i="2"/>
  <c r="L158" i="2"/>
  <c r="M158" i="2"/>
  <c r="O158" i="2"/>
  <c r="N158" i="2"/>
  <c r="K158" i="2"/>
  <c r="J158" i="2"/>
  <c r="I158" i="2"/>
  <c r="L157" i="2"/>
  <c r="M157" i="2"/>
  <c r="O157" i="2"/>
  <c r="N157" i="2"/>
  <c r="K157" i="2"/>
  <c r="J157" i="2"/>
  <c r="I157" i="2"/>
  <c r="L156" i="2"/>
  <c r="M156" i="2"/>
  <c r="O156" i="2"/>
  <c r="N156" i="2"/>
  <c r="K156" i="2"/>
  <c r="J156" i="2"/>
  <c r="I156" i="2"/>
  <c r="L155" i="2"/>
  <c r="M155" i="2"/>
  <c r="O155" i="2"/>
  <c r="N155" i="2"/>
  <c r="K155" i="2"/>
  <c r="J155" i="2"/>
  <c r="I155" i="2"/>
  <c r="L154" i="2"/>
  <c r="M154" i="2"/>
  <c r="O154" i="2"/>
  <c r="N154" i="2"/>
  <c r="K154" i="2"/>
  <c r="J154" i="2"/>
  <c r="I154" i="2"/>
  <c r="L153" i="2"/>
  <c r="M153" i="2"/>
  <c r="O153" i="2"/>
  <c r="N153" i="2"/>
  <c r="K153" i="2"/>
  <c r="J153" i="2"/>
  <c r="I153" i="2"/>
  <c r="L152" i="2"/>
  <c r="M152" i="2"/>
  <c r="O152" i="2"/>
  <c r="N152" i="2"/>
  <c r="K152" i="2"/>
  <c r="J152" i="2"/>
  <c r="I152" i="2"/>
  <c r="L151" i="2"/>
  <c r="M151" i="2"/>
  <c r="O151" i="2"/>
  <c r="N151" i="2"/>
  <c r="K151" i="2"/>
  <c r="J151" i="2"/>
  <c r="I151" i="2"/>
  <c r="L150" i="2"/>
  <c r="M150" i="2"/>
  <c r="O150" i="2"/>
  <c r="N150" i="2"/>
  <c r="K150" i="2"/>
  <c r="J150" i="2"/>
  <c r="I150" i="2"/>
  <c r="L149" i="2"/>
  <c r="M149" i="2"/>
  <c r="O149" i="2"/>
  <c r="N149" i="2"/>
  <c r="K149" i="2"/>
  <c r="J149" i="2"/>
  <c r="I149" i="2"/>
  <c r="L148" i="2"/>
  <c r="M148" i="2"/>
  <c r="O148" i="2"/>
  <c r="N148" i="2"/>
  <c r="K148" i="2"/>
  <c r="J148" i="2"/>
  <c r="I148" i="2"/>
  <c r="L147" i="2"/>
  <c r="M147" i="2"/>
  <c r="O147" i="2"/>
  <c r="N147" i="2"/>
  <c r="K147" i="2"/>
  <c r="J147" i="2"/>
  <c r="I147" i="2"/>
  <c r="L146" i="2"/>
  <c r="M146" i="2"/>
  <c r="O146" i="2"/>
  <c r="N146" i="2"/>
  <c r="K146" i="2"/>
  <c r="J146" i="2"/>
  <c r="I146" i="2"/>
  <c r="L145" i="2"/>
  <c r="M145" i="2"/>
  <c r="O145" i="2"/>
  <c r="N145" i="2"/>
  <c r="K145" i="2"/>
  <c r="J145" i="2"/>
  <c r="I145" i="2"/>
  <c r="L144" i="2"/>
  <c r="M144" i="2"/>
  <c r="O144" i="2"/>
  <c r="N144" i="2"/>
  <c r="K144" i="2"/>
  <c r="J144" i="2"/>
  <c r="I144" i="2"/>
  <c r="L143" i="2"/>
  <c r="M143" i="2"/>
  <c r="O143" i="2"/>
  <c r="N143" i="2"/>
  <c r="K143" i="2"/>
  <c r="J143" i="2"/>
  <c r="I143" i="2"/>
  <c r="L142" i="2"/>
  <c r="M142" i="2"/>
  <c r="O142" i="2"/>
  <c r="N142" i="2"/>
  <c r="K142" i="2"/>
  <c r="J142" i="2"/>
  <c r="I142" i="2"/>
  <c r="L141" i="2"/>
  <c r="M141" i="2"/>
  <c r="O141" i="2"/>
  <c r="N141" i="2"/>
  <c r="K141" i="2"/>
  <c r="J141" i="2"/>
  <c r="I141" i="2"/>
  <c r="L140" i="2"/>
  <c r="M140" i="2"/>
  <c r="O140" i="2"/>
  <c r="N140" i="2"/>
  <c r="K140" i="2"/>
  <c r="J140" i="2"/>
  <c r="I140" i="2"/>
  <c r="L139" i="2"/>
  <c r="M139" i="2"/>
  <c r="O139" i="2"/>
  <c r="N139" i="2"/>
  <c r="K139" i="2"/>
  <c r="J139" i="2"/>
  <c r="I139" i="2"/>
  <c r="L138" i="2"/>
  <c r="M138" i="2"/>
  <c r="O138" i="2"/>
  <c r="N138" i="2"/>
  <c r="K138" i="2"/>
  <c r="J138" i="2"/>
  <c r="I138" i="2"/>
  <c r="L137" i="2"/>
  <c r="M137" i="2"/>
  <c r="O137" i="2"/>
  <c r="N137" i="2"/>
  <c r="K137" i="2"/>
  <c r="J137" i="2"/>
  <c r="I137" i="2"/>
  <c r="L136" i="2"/>
  <c r="M136" i="2"/>
  <c r="O136" i="2"/>
  <c r="N136" i="2"/>
  <c r="K136" i="2"/>
  <c r="J136" i="2"/>
  <c r="I136" i="2"/>
  <c r="L135" i="2"/>
  <c r="M135" i="2"/>
  <c r="O135" i="2"/>
  <c r="N135" i="2"/>
  <c r="K135" i="2"/>
  <c r="J135" i="2"/>
  <c r="I135" i="2"/>
  <c r="L134" i="2"/>
  <c r="M134" i="2"/>
  <c r="O134" i="2"/>
  <c r="N134" i="2"/>
  <c r="K134" i="2"/>
  <c r="J134" i="2"/>
  <c r="I134" i="2"/>
  <c r="L133" i="2"/>
  <c r="M133" i="2"/>
  <c r="O133" i="2"/>
  <c r="N133" i="2"/>
  <c r="K133" i="2"/>
  <c r="J133" i="2"/>
  <c r="I133" i="2"/>
  <c r="L132" i="2"/>
  <c r="M132" i="2"/>
  <c r="O132" i="2"/>
  <c r="N132" i="2"/>
  <c r="K132" i="2"/>
  <c r="J132" i="2"/>
  <c r="I132" i="2"/>
  <c r="L131" i="2"/>
  <c r="M131" i="2"/>
  <c r="O131" i="2"/>
  <c r="N131" i="2"/>
  <c r="K131" i="2"/>
  <c r="J131" i="2"/>
  <c r="I131" i="2"/>
  <c r="L130" i="2"/>
  <c r="M130" i="2"/>
  <c r="O130" i="2"/>
  <c r="N130" i="2"/>
  <c r="K130" i="2"/>
  <c r="J130" i="2"/>
  <c r="I130" i="2"/>
  <c r="L129" i="2"/>
  <c r="M129" i="2"/>
  <c r="O129" i="2"/>
  <c r="N129" i="2"/>
  <c r="K129" i="2"/>
  <c r="J129" i="2"/>
  <c r="I129" i="2"/>
  <c r="L128" i="2"/>
  <c r="M128" i="2"/>
  <c r="O128" i="2"/>
  <c r="N128" i="2"/>
  <c r="K128" i="2"/>
  <c r="J128" i="2"/>
  <c r="I128" i="2"/>
  <c r="L127" i="2"/>
  <c r="M127" i="2"/>
  <c r="O127" i="2"/>
  <c r="N127" i="2"/>
  <c r="K127" i="2"/>
  <c r="J127" i="2"/>
  <c r="I127" i="2"/>
  <c r="L126" i="2"/>
  <c r="M126" i="2"/>
  <c r="O126" i="2"/>
  <c r="N126" i="2"/>
  <c r="K126" i="2"/>
  <c r="J126" i="2"/>
  <c r="I126" i="2"/>
  <c r="L125" i="2"/>
  <c r="M125" i="2"/>
  <c r="O125" i="2"/>
  <c r="N125" i="2"/>
  <c r="K125" i="2"/>
  <c r="J125" i="2"/>
  <c r="I125" i="2"/>
  <c r="L124" i="2"/>
  <c r="M124" i="2"/>
  <c r="O124" i="2"/>
  <c r="N124" i="2"/>
  <c r="K124" i="2"/>
  <c r="J124" i="2"/>
  <c r="I124" i="2"/>
  <c r="L123" i="2"/>
  <c r="M123" i="2"/>
  <c r="O123" i="2"/>
  <c r="N123" i="2"/>
  <c r="K123" i="2"/>
  <c r="J123" i="2"/>
  <c r="I123" i="2"/>
  <c r="L122" i="2"/>
  <c r="M122" i="2"/>
  <c r="O122" i="2"/>
  <c r="N122" i="2"/>
  <c r="K122" i="2"/>
  <c r="J122" i="2"/>
  <c r="I122" i="2"/>
  <c r="L121" i="2"/>
  <c r="M121" i="2"/>
  <c r="O121" i="2"/>
  <c r="N121" i="2"/>
  <c r="K121" i="2"/>
  <c r="J121" i="2"/>
  <c r="I121" i="2"/>
  <c r="L120" i="2"/>
  <c r="M120" i="2"/>
  <c r="O120" i="2"/>
  <c r="N120" i="2"/>
  <c r="K120" i="2"/>
  <c r="J120" i="2"/>
  <c r="I120" i="2"/>
  <c r="L119" i="2"/>
  <c r="M119" i="2"/>
  <c r="O119" i="2"/>
  <c r="N119" i="2"/>
  <c r="K119" i="2"/>
  <c r="J119" i="2"/>
  <c r="I119" i="2"/>
  <c r="L118" i="2"/>
  <c r="M118" i="2"/>
  <c r="O118" i="2"/>
  <c r="N118" i="2"/>
  <c r="K118" i="2"/>
  <c r="J118" i="2"/>
  <c r="I118" i="2"/>
  <c r="L117" i="2"/>
  <c r="M117" i="2"/>
  <c r="O117" i="2"/>
  <c r="N117" i="2"/>
  <c r="K117" i="2"/>
  <c r="J117" i="2"/>
  <c r="I117" i="2"/>
  <c r="L116" i="2"/>
  <c r="M116" i="2"/>
  <c r="O116" i="2"/>
  <c r="N116" i="2"/>
  <c r="K116" i="2"/>
  <c r="J116" i="2"/>
  <c r="I116" i="2"/>
  <c r="L115" i="2"/>
  <c r="M115" i="2"/>
  <c r="O115" i="2"/>
  <c r="N115" i="2"/>
  <c r="K115" i="2"/>
  <c r="J115" i="2"/>
  <c r="I115" i="2"/>
  <c r="L114" i="2"/>
  <c r="M114" i="2"/>
  <c r="O114" i="2"/>
  <c r="N114" i="2"/>
  <c r="K114" i="2"/>
  <c r="J114" i="2"/>
  <c r="I114" i="2"/>
  <c r="L113" i="2"/>
  <c r="M113" i="2"/>
  <c r="O113" i="2"/>
  <c r="N113" i="2"/>
  <c r="K113" i="2"/>
  <c r="J113" i="2"/>
  <c r="I113" i="2"/>
  <c r="L112" i="2"/>
  <c r="M112" i="2"/>
  <c r="O112" i="2"/>
  <c r="N112" i="2"/>
  <c r="K112" i="2"/>
  <c r="J112" i="2"/>
  <c r="I112" i="2"/>
  <c r="L111" i="2"/>
  <c r="M111" i="2"/>
  <c r="O111" i="2"/>
  <c r="N111" i="2"/>
  <c r="K111" i="2"/>
  <c r="J111" i="2"/>
  <c r="I111" i="2"/>
  <c r="L110" i="2"/>
  <c r="M110" i="2"/>
  <c r="O110" i="2"/>
  <c r="N110" i="2"/>
  <c r="K110" i="2"/>
  <c r="J110" i="2"/>
  <c r="I110" i="2"/>
  <c r="L109" i="2"/>
  <c r="M109" i="2"/>
  <c r="O109" i="2"/>
  <c r="N109" i="2"/>
  <c r="K109" i="2"/>
  <c r="J109" i="2"/>
  <c r="I109" i="2"/>
  <c r="L108" i="2"/>
  <c r="M108" i="2"/>
  <c r="O108" i="2"/>
  <c r="N108" i="2"/>
  <c r="K108" i="2"/>
  <c r="J108" i="2"/>
  <c r="I108" i="2"/>
  <c r="L107" i="2"/>
  <c r="M107" i="2"/>
  <c r="O107" i="2"/>
  <c r="N107" i="2"/>
  <c r="K107" i="2"/>
  <c r="J107" i="2"/>
  <c r="I107" i="2"/>
  <c r="L106" i="2"/>
  <c r="M106" i="2"/>
  <c r="O106" i="2"/>
  <c r="N106" i="2"/>
  <c r="K106" i="2"/>
  <c r="J106" i="2"/>
  <c r="I106" i="2"/>
  <c r="L105" i="2"/>
  <c r="M105" i="2"/>
  <c r="O105" i="2"/>
  <c r="N105" i="2"/>
  <c r="K105" i="2"/>
  <c r="J105" i="2"/>
  <c r="I105" i="2"/>
  <c r="L104" i="2"/>
  <c r="M104" i="2"/>
  <c r="O104" i="2"/>
  <c r="N104" i="2"/>
  <c r="K104" i="2"/>
  <c r="J104" i="2"/>
  <c r="I104" i="2"/>
  <c r="L103" i="2"/>
  <c r="M103" i="2"/>
  <c r="O103" i="2"/>
  <c r="N103" i="2"/>
  <c r="K103" i="2"/>
  <c r="J103" i="2"/>
  <c r="I103" i="2"/>
  <c r="L102" i="2"/>
  <c r="M102" i="2"/>
  <c r="O102" i="2"/>
  <c r="N102" i="2"/>
  <c r="K102" i="2"/>
  <c r="J102" i="2"/>
  <c r="I102" i="2"/>
  <c r="L101" i="2"/>
  <c r="M101" i="2"/>
  <c r="O101" i="2"/>
  <c r="N101" i="2"/>
  <c r="K101" i="2"/>
  <c r="J101" i="2"/>
  <c r="I101" i="2"/>
  <c r="L100" i="2"/>
  <c r="M100" i="2"/>
  <c r="O100" i="2"/>
  <c r="N100" i="2"/>
  <c r="K100" i="2"/>
  <c r="J100" i="2"/>
  <c r="I100" i="2"/>
  <c r="L99" i="2"/>
  <c r="M99" i="2"/>
  <c r="O99" i="2"/>
  <c r="N99" i="2"/>
  <c r="K99" i="2"/>
  <c r="J99" i="2"/>
  <c r="I99" i="2"/>
  <c r="L98" i="2"/>
  <c r="M98" i="2"/>
  <c r="O98" i="2"/>
  <c r="N98" i="2"/>
  <c r="K98" i="2"/>
  <c r="J98" i="2"/>
  <c r="I98" i="2"/>
  <c r="L97" i="2"/>
  <c r="M97" i="2"/>
  <c r="O97" i="2"/>
  <c r="N97" i="2"/>
  <c r="K97" i="2"/>
  <c r="J97" i="2"/>
  <c r="I97" i="2"/>
  <c r="L96" i="2"/>
  <c r="M96" i="2"/>
  <c r="O96" i="2"/>
  <c r="N96" i="2"/>
  <c r="K96" i="2"/>
  <c r="J96" i="2"/>
  <c r="I96" i="2"/>
  <c r="L95" i="2"/>
  <c r="M95" i="2"/>
  <c r="O95" i="2"/>
  <c r="N95" i="2"/>
  <c r="K95" i="2"/>
  <c r="J95" i="2"/>
  <c r="I95" i="2"/>
  <c r="L94" i="2"/>
  <c r="M94" i="2"/>
  <c r="O94" i="2"/>
  <c r="N94" i="2"/>
  <c r="K94" i="2"/>
  <c r="J94" i="2"/>
  <c r="I94" i="2"/>
  <c r="L93" i="2"/>
  <c r="M93" i="2"/>
  <c r="O93" i="2"/>
  <c r="N93" i="2"/>
  <c r="K93" i="2"/>
  <c r="J93" i="2"/>
  <c r="I93" i="2"/>
  <c r="L92" i="2"/>
  <c r="M92" i="2"/>
  <c r="O92" i="2"/>
  <c r="N92" i="2"/>
  <c r="K92" i="2"/>
  <c r="J92" i="2"/>
  <c r="I92" i="2"/>
  <c r="L91" i="2"/>
  <c r="M91" i="2"/>
  <c r="O91" i="2"/>
  <c r="N91" i="2"/>
  <c r="K91" i="2"/>
  <c r="J91" i="2"/>
  <c r="I91" i="2"/>
  <c r="L90" i="2"/>
  <c r="M90" i="2"/>
  <c r="O90" i="2"/>
  <c r="N90" i="2"/>
  <c r="K90" i="2"/>
  <c r="J90" i="2"/>
  <c r="I90" i="2"/>
  <c r="L89" i="2"/>
  <c r="M89" i="2"/>
  <c r="O89" i="2"/>
  <c r="N89" i="2"/>
  <c r="K89" i="2"/>
  <c r="J89" i="2"/>
  <c r="I89" i="2"/>
  <c r="L88" i="2"/>
  <c r="M88" i="2"/>
  <c r="O88" i="2"/>
  <c r="N88" i="2"/>
  <c r="K88" i="2"/>
  <c r="J88" i="2"/>
  <c r="I88" i="2"/>
  <c r="L87" i="2"/>
  <c r="M87" i="2"/>
  <c r="O87" i="2"/>
  <c r="N87" i="2"/>
  <c r="K87" i="2"/>
  <c r="J87" i="2"/>
  <c r="I87" i="2"/>
  <c r="L86" i="2"/>
  <c r="M86" i="2"/>
  <c r="O86" i="2"/>
  <c r="N86" i="2"/>
  <c r="K86" i="2"/>
  <c r="J86" i="2"/>
  <c r="I86" i="2"/>
  <c r="L85" i="2"/>
  <c r="M85" i="2"/>
  <c r="O85" i="2"/>
  <c r="N85" i="2"/>
  <c r="K85" i="2"/>
  <c r="J85" i="2"/>
  <c r="I85" i="2"/>
  <c r="L84" i="2"/>
  <c r="M84" i="2"/>
  <c r="O84" i="2"/>
  <c r="N84" i="2"/>
  <c r="K84" i="2"/>
  <c r="J84" i="2"/>
  <c r="I84" i="2"/>
  <c r="L83" i="2"/>
  <c r="M83" i="2"/>
  <c r="O83" i="2"/>
  <c r="N83" i="2"/>
  <c r="K83" i="2"/>
  <c r="J83" i="2"/>
  <c r="I83" i="2"/>
  <c r="L82" i="2"/>
  <c r="M82" i="2"/>
  <c r="O82" i="2"/>
  <c r="N82" i="2"/>
  <c r="K82" i="2"/>
  <c r="J82" i="2"/>
  <c r="I82" i="2"/>
  <c r="L81" i="2"/>
  <c r="M81" i="2"/>
  <c r="O81" i="2"/>
  <c r="N81" i="2"/>
  <c r="K81" i="2"/>
  <c r="J81" i="2"/>
  <c r="I81" i="2"/>
  <c r="L80" i="2"/>
  <c r="M80" i="2"/>
  <c r="O80" i="2"/>
  <c r="N80" i="2"/>
  <c r="K80" i="2"/>
  <c r="J80" i="2"/>
  <c r="I80" i="2"/>
  <c r="L79" i="2"/>
  <c r="M79" i="2"/>
  <c r="O79" i="2"/>
  <c r="N79" i="2"/>
  <c r="K79" i="2"/>
  <c r="J79" i="2"/>
  <c r="I79" i="2"/>
  <c r="L78" i="2"/>
  <c r="M78" i="2"/>
  <c r="O78" i="2"/>
  <c r="N78" i="2"/>
  <c r="K78" i="2"/>
  <c r="J78" i="2"/>
  <c r="I78" i="2"/>
  <c r="L77" i="2"/>
  <c r="M77" i="2"/>
  <c r="O77" i="2"/>
  <c r="N77" i="2"/>
  <c r="K77" i="2"/>
  <c r="J77" i="2"/>
  <c r="I77" i="2"/>
  <c r="L76" i="2"/>
  <c r="M76" i="2"/>
  <c r="O76" i="2"/>
  <c r="N76" i="2"/>
  <c r="K76" i="2"/>
  <c r="J76" i="2"/>
  <c r="I76" i="2"/>
  <c r="L75" i="2"/>
  <c r="M75" i="2"/>
  <c r="O75" i="2"/>
  <c r="N75" i="2"/>
  <c r="K75" i="2"/>
  <c r="J75" i="2"/>
  <c r="I75" i="2"/>
  <c r="L74" i="2"/>
  <c r="M74" i="2"/>
  <c r="O74" i="2"/>
  <c r="N74" i="2"/>
  <c r="K74" i="2"/>
  <c r="J74" i="2"/>
  <c r="I74" i="2"/>
  <c r="L73" i="2"/>
  <c r="M73" i="2"/>
  <c r="O73" i="2"/>
  <c r="N73" i="2"/>
  <c r="K73" i="2"/>
  <c r="J73" i="2"/>
  <c r="I73" i="2"/>
  <c r="L72" i="2"/>
  <c r="M72" i="2"/>
  <c r="O72" i="2"/>
  <c r="N72" i="2"/>
  <c r="K72" i="2"/>
  <c r="J72" i="2"/>
  <c r="I72" i="2"/>
  <c r="L71" i="2"/>
  <c r="M71" i="2"/>
  <c r="O71" i="2"/>
  <c r="N71" i="2"/>
  <c r="K71" i="2"/>
  <c r="J71" i="2"/>
  <c r="I71" i="2"/>
  <c r="L70" i="2"/>
  <c r="M70" i="2"/>
  <c r="O70" i="2"/>
  <c r="N70" i="2"/>
  <c r="K70" i="2"/>
  <c r="J70" i="2"/>
  <c r="I70" i="2"/>
  <c r="L69" i="2"/>
  <c r="M69" i="2"/>
  <c r="O69" i="2"/>
  <c r="N69" i="2"/>
  <c r="K69" i="2"/>
  <c r="J69" i="2"/>
  <c r="I69" i="2"/>
  <c r="L68" i="2"/>
  <c r="M68" i="2"/>
  <c r="O68" i="2"/>
  <c r="N68" i="2"/>
  <c r="K68" i="2"/>
  <c r="J68" i="2"/>
  <c r="I68" i="2"/>
  <c r="L67" i="2"/>
  <c r="M67" i="2"/>
  <c r="O67" i="2"/>
  <c r="N67" i="2"/>
  <c r="K67" i="2"/>
  <c r="J67" i="2"/>
  <c r="I67" i="2"/>
  <c r="L66" i="2"/>
  <c r="M66" i="2"/>
  <c r="O66" i="2"/>
  <c r="N66" i="2"/>
  <c r="K66" i="2"/>
  <c r="J66" i="2"/>
  <c r="I66" i="2"/>
  <c r="L65" i="2"/>
  <c r="M65" i="2"/>
  <c r="O65" i="2"/>
  <c r="N65" i="2"/>
  <c r="K65" i="2"/>
  <c r="J65" i="2"/>
  <c r="I65" i="2"/>
  <c r="L64" i="2"/>
  <c r="M64" i="2"/>
  <c r="O64" i="2"/>
  <c r="N64" i="2"/>
  <c r="K64" i="2"/>
  <c r="J64" i="2"/>
  <c r="I64" i="2"/>
  <c r="L63" i="2"/>
  <c r="M63" i="2"/>
  <c r="O63" i="2"/>
  <c r="N63" i="2"/>
  <c r="K63" i="2"/>
  <c r="J63" i="2"/>
  <c r="I63" i="2"/>
  <c r="L62" i="2"/>
  <c r="M62" i="2"/>
  <c r="O62" i="2"/>
  <c r="N62" i="2"/>
  <c r="K62" i="2"/>
  <c r="J62" i="2"/>
  <c r="I62" i="2"/>
  <c r="L61" i="2"/>
  <c r="M61" i="2"/>
  <c r="O61" i="2"/>
  <c r="N61" i="2"/>
  <c r="K61" i="2"/>
  <c r="J61" i="2"/>
  <c r="I61" i="2"/>
  <c r="L60" i="2"/>
  <c r="M60" i="2"/>
  <c r="O60" i="2"/>
  <c r="N60" i="2"/>
  <c r="K60" i="2"/>
  <c r="J60" i="2"/>
  <c r="I60" i="2"/>
  <c r="L59" i="2"/>
  <c r="M59" i="2"/>
  <c r="O59" i="2"/>
  <c r="N59" i="2"/>
  <c r="K59" i="2"/>
  <c r="J59" i="2"/>
  <c r="I59" i="2"/>
  <c r="L58" i="2"/>
  <c r="M58" i="2"/>
  <c r="O58" i="2"/>
  <c r="N58" i="2"/>
  <c r="K58" i="2"/>
  <c r="J58" i="2"/>
  <c r="I58" i="2"/>
  <c r="L57" i="2"/>
  <c r="M57" i="2"/>
  <c r="O57" i="2"/>
  <c r="N57" i="2"/>
  <c r="K57" i="2"/>
  <c r="J57" i="2"/>
  <c r="I57" i="2"/>
  <c r="L56" i="2"/>
  <c r="M56" i="2"/>
  <c r="O56" i="2"/>
  <c r="N56" i="2"/>
  <c r="K56" i="2"/>
  <c r="J56" i="2"/>
  <c r="I56" i="2"/>
  <c r="L55" i="2"/>
  <c r="M55" i="2"/>
  <c r="O55" i="2"/>
  <c r="N55" i="2"/>
  <c r="K55" i="2"/>
  <c r="J55" i="2"/>
  <c r="I55" i="2"/>
  <c r="L54" i="2"/>
  <c r="M54" i="2"/>
  <c r="O54" i="2"/>
  <c r="N54" i="2"/>
  <c r="K54" i="2"/>
  <c r="J54" i="2"/>
  <c r="I54" i="2"/>
  <c r="L53" i="2"/>
  <c r="M53" i="2"/>
  <c r="O53" i="2"/>
  <c r="N53" i="2"/>
  <c r="K53" i="2"/>
  <c r="J53" i="2"/>
  <c r="I53" i="2"/>
  <c r="L52" i="2"/>
  <c r="M52" i="2"/>
  <c r="O52" i="2"/>
  <c r="N52" i="2"/>
  <c r="K52" i="2"/>
  <c r="J52" i="2"/>
  <c r="I52" i="2"/>
  <c r="L51" i="2"/>
  <c r="M51" i="2"/>
  <c r="O51" i="2"/>
  <c r="N51" i="2"/>
  <c r="K51" i="2"/>
  <c r="J51" i="2"/>
  <c r="I51" i="2"/>
  <c r="L50" i="2"/>
  <c r="M50" i="2"/>
  <c r="O50" i="2"/>
  <c r="N50" i="2"/>
  <c r="K50" i="2"/>
  <c r="J50" i="2"/>
  <c r="I50" i="2"/>
  <c r="L49" i="2"/>
  <c r="M49" i="2"/>
  <c r="O49" i="2"/>
  <c r="N49" i="2"/>
  <c r="K49" i="2"/>
  <c r="J49" i="2"/>
  <c r="I49" i="2"/>
  <c r="L48" i="2"/>
  <c r="M48" i="2"/>
  <c r="O48" i="2"/>
  <c r="N48" i="2"/>
  <c r="K48" i="2"/>
  <c r="J48" i="2"/>
  <c r="I48" i="2"/>
  <c r="L47" i="2"/>
  <c r="M47" i="2"/>
  <c r="O47" i="2"/>
  <c r="N47" i="2"/>
  <c r="K47" i="2"/>
  <c r="J47" i="2"/>
  <c r="I47" i="2"/>
  <c r="L46" i="2"/>
  <c r="M46" i="2"/>
  <c r="O46" i="2"/>
  <c r="N46" i="2"/>
  <c r="K46" i="2"/>
  <c r="J46" i="2"/>
  <c r="I46" i="2"/>
  <c r="L45" i="2"/>
  <c r="M45" i="2"/>
  <c r="O45" i="2"/>
  <c r="N45" i="2"/>
  <c r="K45" i="2"/>
  <c r="J45" i="2"/>
  <c r="I45" i="2"/>
  <c r="L44" i="2"/>
  <c r="M44" i="2"/>
  <c r="O44" i="2"/>
  <c r="N44" i="2"/>
  <c r="K44" i="2"/>
  <c r="J44" i="2"/>
  <c r="I44" i="2"/>
  <c r="L43" i="2"/>
  <c r="M43" i="2"/>
  <c r="O43" i="2"/>
  <c r="N43" i="2"/>
  <c r="K43" i="2"/>
  <c r="J43" i="2"/>
  <c r="I43" i="2"/>
  <c r="L42" i="2"/>
  <c r="M42" i="2"/>
  <c r="O42" i="2"/>
  <c r="N42" i="2"/>
  <c r="K42" i="2"/>
  <c r="J42" i="2"/>
  <c r="I42" i="2"/>
  <c r="L41" i="2"/>
  <c r="M41" i="2"/>
  <c r="O41" i="2"/>
  <c r="N41" i="2"/>
  <c r="K41" i="2"/>
  <c r="J41" i="2"/>
  <c r="I41" i="2"/>
  <c r="L40" i="2"/>
  <c r="M40" i="2"/>
  <c r="O40" i="2"/>
  <c r="N40" i="2"/>
  <c r="K40" i="2"/>
  <c r="J40" i="2"/>
  <c r="I40" i="2"/>
  <c r="L39" i="2"/>
  <c r="M39" i="2"/>
  <c r="O39" i="2"/>
  <c r="N39" i="2"/>
  <c r="K39" i="2"/>
  <c r="J39" i="2"/>
  <c r="I39" i="2"/>
  <c r="L38" i="2"/>
  <c r="M38" i="2"/>
  <c r="O38" i="2"/>
  <c r="N38" i="2"/>
  <c r="K38" i="2"/>
  <c r="J38" i="2"/>
  <c r="I38" i="2"/>
  <c r="L37" i="2"/>
  <c r="M37" i="2"/>
  <c r="O37" i="2"/>
  <c r="N37" i="2"/>
  <c r="K37" i="2"/>
  <c r="J37" i="2"/>
  <c r="I37" i="2"/>
  <c r="L36" i="2"/>
  <c r="M36" i="2"/>
  <c r="O36" i="2"/>
  <c r="N36" i="2"/>
  <c r="K36" i="2"/>
  <c r="J36" i="2"/>
  <c r="I36" i="2"/>
  <c r="L35" i="2"/>
  <c r="M35" i="2"/>
  <c r="O35" i="2"/>
  <c r="N35" i="2"/>
  <c r="K35" i="2"/>
  <c r="J35" i="2"/>
  <c r="I35" i="2"/>
  <c r="L34" i="2"/>
  <c r="M34" i="2"/>
  <c r="O34" i="2"/>
  <c r="N34" i="2"/>
  <c r="K34" i="2"/>
  <c r="J34" i="2"/>
  <c r="I34" i="2"/>
  <c r="L33" i="2"/>
  <c r="M33" i="2"/>
  <c r="O33" i="2"/>
  <c r="N33" i="2"/>
  <c r="K33" i="2"/>
  <c r="J33" i="2"/>
  <c r="I33" i="2"/>
  <c r="L32" i="2"/>
  <c r="M32" i="2"/>
  <c r="O32" i="2"/>
  <c r="N32" i="2"/>
  <c r="K32" i="2"/>
  <c r="J32" i="2"/>
  <c r="I32" i="2"/>
  <c r="L31" i="2"/>
  <c r="M31" i="2"/>
  <c r="O31" i="2"/>
  <c r="N31" i="2"/>
  <c r="K31" i="2"/>
  <c r="J31" i="2"/>
  <c r="I31" i="2"/>
  <c r="L30" i="2"/>
  <c r="M30" i="2"/>
  <c r="O30" i="2"/>
  <c r="N30" i="2"/>
  <c r="K30" i="2"/>
  <c r="J30" i="2"/>
  <c r="I30" i="2"/>
  <c r="L29" i="2"/>
  <c r="M29" i="2"/>
  <c r="O29" i="2"/>
  <c r="N29" i="2"/>
  <c r="K29" i="2"/>
  <c r="J29" i="2"/>
  <c r="I29" i="2"/>
  <c r="L28" i="2"/>
  <c r="M28" i="2"/>
  <c r="O28" i="2"/>
  <c r="N28" i="2"/>
  <c r="K28" i="2"/>
  <c r="J28" i="2"/>
  <c r="I28" i="2"/>
  <c r="L27" i="2"/>
  <c r="M27" i="2"/>
  <c r="O27" i="2"/>
  <c r="N27" i="2"/>
  <c r="K27" i="2"/>
  <c r="J27" i="2"/>
  <c r="I27" i="2"/>
  <c r="L26" i="2"/>
  <c r="M26" i="2"/>
  <c r="O26" i="2"/>
  <c r="N26" i="2"/>
  <c r="K26" i="2"/>
  <c r="J26" i="2"/>
  <c r="I26" i="2"/>
  <c r="L25" i="2"/>
  <c r="M25" i="2"/>
  <c r="O25" i="2"/>
  <c r="N25" i="2"/>
  <c r="K25" i="2"/>
  <c r="J25" i="2"/>
  <c r="I25" i="2"/>
  <c r="L24" i="2"/>
  <c r="M24" i="2"/>
  <c r="O24" i="2"/>
  <c r="N24" i="2"/>
  <c r="K24" i="2"/>
  <c r="J24" i="2"/>
  <c r="I24" i="2"/>
  <c r="L23" i="2"/>
  <c r="M23" i="2"/>
  <c r="O23" i="2"/>
  <c r="N23" i="2"/>
  <c r="K23" i="2"/>
  <c r="J23" i="2"/>
  <c r="I23" i="2"/>
  <c r="L22" i="2"/>
  <c r="M22" i="2"/>
  <c r="O22" i="2"/>
  <c r="N22" i="2"/>
  <c r="K22" i="2"/>
  <c r="J22" i="2"/>
  <c r="I22" i="2"/>
  <c r="L21" i="2"/>
  <c r="M21" i="2"/>
  <c r="O21" i="2"/>
  <c r="N21" i="2"/>
  <c r="K21" i="2"/>
  <c r="J21" i="2"/>
  <c r="I21" i="2"/>
  <c r="L20" i="2"/>
  <c r="M20" i="2"/>
  <c r="O20" i="2"/>
  <c r="N20" i="2"/>
  <c r="K20" i="2"/>
  <c r="J20" i="2"/>
  <c r="I20" i="2"/>
  <c r="L19" i="2"/>
  <c r="M19" i="2"/>
  <c r="O19" i="2"/>
  <c r="N19" i="2"/>
  <c r="K19" i="2"/>
  <c r="J19" i="2"/>
  <c r="I19" i="2"/>
  <c r="L18" i="2"/>
  <c r="M18" i="2"/>
  <c r="O18" i="2"/>
  <c r="N18" i="2"/>
  <c r="K18" i="2"/>
  <c r="J18" i="2"/>
  <c r="I18" i="2"/>
  <c r="L17" i="2"/>
  <c r="M17" i="2"/>
  <c r="O17" i="2"/>
  <c r="N17" i="2"/>
  <c r="K17" i="2"/>
  <c r="J17" i="2"/>
  <c r="I17" i="2"/>
  <c r="L16" i="2"/>
  <c r="M16" i="2"/>
  <c r="O16" i="2"/>
  <c r="N16" i="2"/>
  <c r="K16" i="2"/>
  <c r="J16" i="2"/>
  <c r="I16" i="2"/>
  <c r="L15" i="2"/>
  <c r="M15" i="2"/>
  <c r="O15" i="2"/>
  <c r="N15" i="2"/>
  <c r="K15" i="2"/>
  <c r="J15" i="2"/>
  <c r="I15" i="2"/>
  <c r="L14" i="2"/>
  <c r="M14" i="2"/>
  <c r="O14" i="2"/>
  <c r="N14" i="2"/>
  <c r="K14" i="2"/>
  <c r="J14" i="2"/>
  <c r="I14" i="2"/>
  <c r="L13" i="2"/>
  <c r="M13" i="2"/>
  <c r="O13" i="2"/>
  <c r="N13" i="2"/>
  <c r="K13" i="2"/>
  <c r="J13" i="2"/>
  <c r="I13" i="2"/>
  <c r="L12" i="2"/>
  <c r="M12" i="2"/>
  <c r="O12" i="2"/>
  <c r="N12" i="2"/>
  <c r="K12" i="2"/>
  <c r="J12" i="2"/>
  <c r="I12" i="2"/>
  <c r="L11" i="2"/>
  <c r="M11" i="2"/>
  <c r="O11" i="2"/>
  <c r="N11" i="2"/>
  <c r="K11" i="2"/>
  <c r="J11" i="2"/>
  <c r="I11" i="2"/>
  <c r="L10" i="2"/>
  <c r="M10" i="2"/>
  <c r="O10" i="2"/>
  <c r="N10" i="2"/>
  <c r="K10" i="2"/>
  <c r="J10" i="2"/>
  <c r="I10" i="2"/>
  <c r="L9" i="2"/>
  <c r="M9" i="2"/>
  <c r="O9" i="2"/>
  <c r="N9" i="2"/>
  <c r="K9" i="2"/>
  <c r="J9" i="2"/>
  <c r="I9" i="2"/>
  <c r="L8" i="2"/>
  <c r="M8" i="2"/>
  <c r="O8" i="2"/>
  <c r="N8" i="2"/>
  <c r="K8" i="2"/>
  <c r="J8" i="2"/>
  <c r="I8" i="2"/>
  <c r="L7" i="2"/>
  <c r="M7" i="2"/>
  <c r="O7" i="2"/>
  <c r="N7" i="2"/>
  <c r="K7" i="2"/>
  <c r="J7" i="2"/>
  <c r="I7" i="2"/>
  <c r="L6" i="2"/>
  <c r="M6" i="2"/>
  <c r="O6" i="2"/>
  <c r="N6" i="2"/>
  <c r="K6" i="2"/>
  <c r="J6" i="2"/>
  <c r="I6" i="2"/>
  <c r="L5" i="2"/>
  <c r="M5" i="2"/>
  <c r="O5" i="2"/>
  <c r="N5" i="2"/>
  <c r="K5" i="2"/>
  <c r="J5" i="2"/>
  <c r="I5" i="2"/>
  <c r="U2" i="2"/>
  <c r="L2" i="2"/>
  <c r="L3" i="2"/>
  <c r="L4" i="2"/>
  <c r="M2" i="2"/>
  <c r="M3" i="2"/>
  <c r="M4" i="2"/>
  <c r="B2" i="2"/>
  <c r="O2" i="2"/>
  <c r="O3" i="2"/>
  <c r="O4" i="2"/>
  <c r="B31" i="2"/>
  <c r="B60" i="2"/>
  <c r="B89" i="2"/>
  <c r="B118" i="2"/>
  <c r="B147" i="2"/>
  <c r="B176" i="2"/>
  <c r="B205" i="2"/>
  <c r="B234" i="2"/>
  <c r="B2" i="4"/>
  <c r="V2" i="2"/>
  <c r="C2" i="2"/>
  <c r="C31" i="2"/>
  <c r="C60" i="2"/>
  <c r="C89" i="2"/>
  <c r="C118" i="2"/>
  <c r="C147" i="2"/>
  <c r="C176" i="2"/>
  <c r="C205" i="2"/>
  <c r="C234" i="2"/>
  <c r="C2" i="4"/>
  <c r="W2" i="2"/>
  <c r="D2" i="2"/>
  <c r="D31" i="2"/>
  <c r="D60" i="2"/>
  <c r="D89" i="2"/>
  <c r="D118" i="2"/>
  <c r="D147" i="2"/>
  <c r="D176" i="2"/>
  <c r="D205" i="2"/>
  <c r="D234" i="2"/>
  <c r="D2" i="4"/>
  <c r="X2" i="2"/>
  <c r="E2" i="2"/>
  <c r="E31" i="2"/>
  <c r="E60" i="2"/>
  <c r="E89" i="2"/>
  <c r="E118" i="2"/>
  <c r="E147" i="2"/>
  <c r="E176" i="2"/>
  <c r="E205" i="2"/>
  <c r="E234" i="2"/>
  <c r="E2" i="4"/>
  <c r="Y2" i="2"/>
  <c r="F2" i="2"/>
  <c r="F31" i="2"/>
  <c r="F60" i="2"/>
  <c r="F89" i="2"/>
  <c r="F118" i="2"/>
  <c r="F147" i="2"/>
  <c r="F176" i="2"/>
  <c r="F205" i="2"/>
  <c r="F234" i="2"/>
  <c r="F2" i="4"/>
  <c r="Z2" i="2"/>
  <c r="G2" i="2"/>
  <c r="G31" i="2"/>
  <c r="G60" i="2"/>
  <c r="G89" i="2"/>
  <c r="G118" i="2"/>
  <c r="G147" i="2"/>
  <c r="G176" i="2"/>
  <c r="G205" i="2"/>
  <c r="G234" i="2"/>
  <c r="G2" i="4"/>
  <c r="AA2" i="2"/>
  <c r="H2" i="2"/>
  <c r="H31" i="2"/>
  <c r="H60" i="2"/>
  <c r="H89" i="2"/>
  <c r="H118" i="2"/>
  <c r="H147" i="2"/>
  <c r="H176" i="2"/>
  <c r="H205" i="2"/>
  <c r="H234" i="2"/>
  <c r="H2" i="4"/>
  <c r="U3" i="2"/>
  <c r="B3" i="2"/>
  <c r="B32" i="2"/>
  <c r="B61" i="2"/>
  <c r="B90" i="2"/>
  <c r="B119" i="2"/>
  <c r="B148" i="2"/>
  <c r="B177" i="2"/>
  <c r="B206" i="2"/>
  <c r="B235" i="2"/>
  <c r="B3" i="4"/>
  <c r="V3" i="2"/>
  <c r="C3" i="2"/>
  <c r="C32" i="2"/>
  <c r="C61" i="2"/>
  <c r="C90" i="2"/>
  <c r="C119" i="2"/>
  <c r="C148" i="2"/>
  <c r="C177" i="2"/>
  <c r="C206" i="2"/>
  <c r="C235" i="2"/>
  <c r="C3" i="4"/>
  <c r="W3" i="2"/>
  <c r="D3" i="2"/>
  <c r="D32" i="2"/>
  <c r="D61" i="2"/>
  <c r="D90" i="2"/>
  <c r="D119" i="2"/>
  <c r="D148" i="2"/>
  <c r="D177" i="2"/>
  <c r="D206" i="2"/>
  <c r="D235" i="2"/>
  <c r="D3" i="4"/>
  <c r="X3" i="2"/>
  <c r="E3" i="2"/>
  <c r="E32" i="2"/>
  <c r="E61" i="2"/>
  <c r="E90" i="2"/>
  <c r="E119" i="2"/>
  <c r="E148" i="2"/>
  <c r="E177" i="2"/>
  <c r="E206" i="2"/>
  <c r="E235" i="2"/>
  <c r="E3" i="4"/>
  <c r="Y3" i="2"/>
  <c r="F3" i="2"/>
  <c r="F32" i="2"/>
  <c r="F61" i="2"/>
  <c r="F90" i="2"/>
  <c r="F119" i="2"/>
  <c r="F148" i="2"/>
  <c r="F177" i="2"/>
  <c r="F206" i="2"/>
  <c r="F235" i="2"/>
  <c r="F3" i="4"/>
  <c r="Z3" i="2"/>
  <c r="G3" i="2"/>
  <c r="G32" i="2"/>
  <c r="G61" i="2"/>
  <c r="G90" i="2"/>
  <c r="G119" i="2"/>
  <c r="G148" i="2"/>
  <c r="G177" i="2"/>
  <c r="G206" i="2"/>
  <c r="G235" i="2"/>
  <c r="G3" i="4"/>
  <c r="AA3" i="2"/>
  <c r="H3" i="2"/>
  <c r="H32" i="2"/>
  <c r="H61" i="2"/>
  <c r="H90" i="2"/>
  <c r="H119" i="2"/>
  <c r="H148" i="2"/>
  <c r="H177" i="2"/>
  <c r="H206" i="2"/>
  <c r="H235" i="2"/>
  <c r="H3" i="4"/>
  <c r="U4" i="2"/>
  <c r="B4" i="2"/>
  <c r="B33" i="2"/>
  <c r="B62" i="2"/>
  <c r="B91" i="2"/>
  <c r="B120" i="2"/>
  <c r="B149" i="2"/>
  <c r="B178" i="2"/>
  <c r="B207" i="2"/>
  <c r="B236" i="2"/>
  <c r="B4" i="4"/>
  <c r="V4" i="2"/>
  <c r="C4" i="2"/>
  <c r="C33" i="2"/>
  <c r="C62" i="2"/>
  <c r="C91" i="2"/>
  <c r="C120" i="2"/>
  <c r="C149" i="2"/>
  <c r="C178" i="2"/>
  <c r="C207" i="2"/>
  <c r="C236" i="2"/>
  <c r="C4" i="4"/>
  <c r="W4" i="2"/>
  <c r="D4" i="2"/>
  <c r="D33" i="2"/>
  <c r="D62" i="2"/>
  <c r="D91" i="2"/>
  <c r="D120" i="2"/>
  <c r="D149" i="2"/>
  <c r="D178" i="2"/>
  <c r="D207" i="2"/>
  <c r="D236" i="2"/>
  <c r="D4" i="4"/>
  <c r="X4" i="2"/>
  <c r="E4" i="2"/>
  <c r="E33" i="2"/>
  <c r="E62" i="2"/>
  <c r="E91" i="2"/>
  <c r="E120" i="2"/>
  <c r="E149" i="2"/>
  <c r="E178" i="2"/>
  <c r="E207" i="2"/>
  <c r="E236" i="2"/>
  <c r="E4" i="4"/>
  <c r="Y4" i="2"/>
  <c r="F4" i="2"/>
  <c r="F33" i="2"/>
  <c r="F62" i="2"/>
  <c r="F91" i="2"/>
  <c r="F120" i="2"/>
  <c r="F149" i="2"/>
  <c r="F178" i="2"/>
  <c r="F207" i="2"/>
  <c r="F236" i="2"/>
  <c r="F4" i="4"/>
  <c r="Z4" i="2"/>
  <c r="G4" i="2"/>
  <c r="G33" i="2"/>
  <c r="G62" i="2"/>
  <c r="G91" i="2"/>
  <c r="G120" i="2"/>
  <c r="G149" i="2"/>
  <c r="G178" i="2"/>
  <c r="G207" i="2"/>
  <c r="G236" i="2"/>
  <c r="G4" i="4"/>
  <c r="AA4" i="2"/>
  <c r="H4" i="2"/>
  <c r="H33" i="2"/>
  <c r="H62" i="2"/>
  <c r="H91" i="2"/>
  <c r="H120" i="2"/>
  <c r="H149" i="2"/>
  <c r="H178" i="2"/>
  <c r="H207" i="2"/>
  <c r="H236" i="2"/>
  <c r="H4" i="4"/>
  <c r="U5" i="2"/>
  <c r="B5" i="2"/>
  <c r="B34" i="2"/>
  <c r="B63" i="2"/>
  <c r="B92" i="2"/>
  <c r="B121" i="2"/>
  <c r="B150" i="2"/>
  <c r="B179" i="2"/>
  <c r="B208" i="2"/>
  <c r="B237" i="2"/>
  <c r="B5" i="4"/>
  <c r="V5" i="2"/>
  <c r="C5" i="2"/>
  <c r="C34" i="2"/>
  <c r="C63" i="2"/>
  <c r="C92" i="2"/>
  <c r="C121" i="2"/>
  <c r="C150" i="2"/>
  <c r="C179" i="2"/>
  <c r="C208" i="2"/>
  <c r="C237" i="2"/>
  <c r="C5" i="4"/>
  <c r="W5" i="2"/>
  <c r="D5" i="2"/>
  <c r="D34" i="2"/>
  <c r="D63" i="2"/>
  <c r="D92" i="2"/>
  <c r="D121" i="2"/>
  <c r="D150" i="2"/>
  <c r="D179" i="2"/>
  <c r="D208" i="2"/>
  <c r="D237" i="2"/>
  <c r="D5" i="4"/>
  <c r="X5" i="2"/>
  <c r="E5" i="2"/>
  <c r="E34" i="2"/>
  <c r="E63" i="2"/>
  <c r="E92" i="2"/>
  <c r="E121" i="2"/>
  <c r="E150" i="2"/>
  <c r="E179" i="2"/>
  <c r="E208" i="2"/>
  <c r="E237" i="2"/>
  <c r="E5" i="4"/>
  <c r="Y5" i="2"/>
  <c r="F5" i="2"/>
  <c r="F34" i="2"/>
  <c r="F63" i="2"/>
  <c r="F92" i="2"/>
  <c r="F121" i="2"/>
  <c r="F150" i="2"/>
  <c r="F179" i="2"/>
  <c r="F208" i="2"/>
  <c r="F237" i="2"/>
  <c r="F5" i="4"/>
  <c r="Z5" i="2"/>
  <c r="G5" i="2"/>
  <c r="G34" i="2"/>
  <c r="G63" i="2"/>
  <c r="G92" i="2"/>
  <c r="G121" i="2"/>
  <c r="G150" i="2"/>
  <c r="G179" i="2"/>
  <c r="G208" i="2"/>
  <c r="G237" i="2"/>
  <c r="G5" i="4"/>
  <c r="AA5" i="2"/>
  <c r="H5" i="2"/>
  <c r="H34" i="2"/>
  <c r="H63" i="2"/>
  <c r="H92" i="2"/>
  <c r="H121" i="2"/>
  <c r="H150" i="2"/>
  <c r="H179" i="2"/>
  <c r="H208" i="2"/>
  <c r="H237" i="2"/>
  <c r="H5" i="4"/>
  <c r="U6" i="2"/>
  <c r="B6" i="2"/>
  <c r="B35" i="2"/>
  <c r="B64" i="2"/>
  <c r="B93" i="2"/>
  <c r="B122" i="2"/>
  <c r="B151" i="2"/>
  <c r="B180" i="2"/>
  <c r="B209" i="2"/>
  <c r="B238" i="2"/>
  <c r="B6" i="4"/>
  <c r="V6" i="2"/>
  <c r="C6" i="2"/>
  <c r="C35" i="2"/>
  <c r="C64" i="2"/>
  <c r="C93" i="2"/>
  <c r="C122" i="2"/>
  <c r="C151" i="2"/>
  <c r="C180" i="2"/>
  <c r="C209" i="2"/>
  <c r="C238" i="2"/>
  <c r="C6" i="4"/>
  <c r="W6" i="2"/>
  <c r="D6" i="2"/>
  <c r="D35" i="2"/>
  <c r="D64" i="2"/>
  <c r="D93" i="2"/>
  <c r="D122" i="2"/>
  <c r="D151" i="2"/>
  <c r="D180" i="2"/>
  <c r="D209" i="2"/>
  <c r="D238" i="2"/>
  <c r="D6" i="4"/>
  <c r="X6" i="2"/>
  <c r="E6" i="2"/>
  <c r="E35" i="2"/>
  <c r="E64" i="2"/>
  <c r="E93" i="2"/>
  <c r="E122" i="2"/>
  <c r="E151" i="2"/>
  <c r="E180" i="2"/>
  <c r="E209" i="2"/>
  <c r="E238" i="2"/>
  <c r="E6" i="4"/>
  <c r="Y6" i="2"/>
  <c r="F6" i="2"/>
  <c r="F35" i="2"/>
  <c r="F64" i="2"/>
  <c r="F93" i="2"/>
  <c r="F122" i="2"/>
  <c r="F151" i="2"/>
  <c r="F180" i="2"/>
  <c r="F209" i="2"/>
  <c r="F238" i="2"/>
  <c r="F6" i="4"/>
  <c r="Z6" i="2"/>
  <c r="G6" i="2"/>
  <c r="G35" i="2"/>
  <c r="G64" i="2"/>
  <c r="G93" i="2"/>
  <c r="G122" i="2"/>
  <c r="G151" i="2"/>
  <c r="G180" i="2"/>
  <c r="G209" i="2"/>
  <c r="G238" i="2"/>
  <c r="G6" i="4"/>
  <c r="AA6" i="2"/>
  <c r="H6" i="2"/>
  <c r="H35" i="2"/>
  <c r="H64" i="2"/>
  <c r="H93" i="2"/>
  <c r="H122" i="2"/>
  <c r="H151" i="2"/>
  <c r="H180" i="2"/>
  <c r="H209" i="2"/>
  <c r="H238" i="2"/>
  <c r="H6" i="4"/>
  <c r="U7" i="2"/>
  <c r="B7" i="2"/>
  <c r="B36" i="2"/>
  <c r="B65" i="2"/>
  <c r="B94" i="2"/>
  <c r="B123" i="2"/>
  <c r="B152" i="2"/>
  <c r="B181" i="2"/>
  <c r="B210" i="2"/>
  <c r="B239" i="2"/>
  <c r="B7" i="4"/>
  <c r="V7" i="2"/>
  <c r="C7" i="2"/>
  <c r="C36" i="2"/>
  <c r="C65" i="2"/>
  <c r="C94" i="2"/>
  <c r="C123" i="2"/>
  <c r="C152" i="2"/>
  <c r="C181" i="2"/>
  <c r="C210" i="2"/>
  <c r="C239" i="2"/>
  <c r="C7" i="4"/>
  <c r="W7" i="2"/>
  <c r="D7" i="2"/>
  <c r="D36" i="2"/>
  <c r="D65" i="2"/>
  <c r="D94" i="2"/>
  <c r="D123" i="2"/>
  <c r="D152" i="2"/>
  <c r="D181" i="2"/>
  <c r="D210" i="2"/>
  <c r="D239" i="2"/>
  <c r="D7" i="4"/>
  <c r="X7" i="2"/>
  <c r="E7" i="2"/>
  <c r="E36" i="2"/>
  <c r="E65" i="2"/>
  <c r="E94" i="2"/>
  <c r="E123" i="2"/>
  <c r="E152" i="2"/>
  <c r="E181" i="2"/>
  <c r="E210" i="2"/>
  <c r="E239" i="2"/>
  <c r="E7" i="4"/>
  <c r="Y7" i="2"/>
  <c r="F7" i="2"/>
  <c r="F36" i="2"/>
  <c r="F65" i="2"/>
  <c r="F94" i="2"/>
  <c r="F123" i="2"/>
  <c r="F152" i="2"/>
  <c r="F181" i="2"/>
  <c r="F210" i="2"/>
  <c r="F239" i="2"/>
  <c r="F7" i="4"/>
  <c r="Z7" i="2"/>
  <c r="G7" i="2"/>
  <c r="G36" i="2"/>
  <c r="G65" i="2"/>
  <c r="G94" i="2"/>
  <c r="G123" i="2"/>
  <c r="G152" i="2"/>
  <c r="G181" i="2"/>
  <c r="G210" i="2"/>
  <c r="G239" i="2"/>
  <c r="G7" i="4"/>
  <c r="AA7" i="2"/>
  <c r="H7" i="2"/>
  <c r="H36" i="2"/>
  <c r="H65" i="2"/>
  <c r="H94" i="2"/>
  <c r="H123" i="2"/>
  <c r="H152" i="2"/>
  <c r="H181" i="2"/>
  <c r="H210" i="2"/>
  <c r="H239" i="2"/>
  <c r="H7" i="4"/>
  <c r="U8" i="2"/>
  <c r="B8" i="2"/>
  <c r="B37" i="2"/>
  <c r="B66" i="2"/>
  <c r="B95" i="2"/>
  <c r="B124" i="2"/>
  <c r="B153" i="2"/>
  <c r="B182" i="2"/>
  <c r="B211" i="2"/>
  <c r="B240" i="2"/>
  <c r="B8" i="4"/>
  <c r="V8" i="2"/>
  <c r="C8" i="2"/>
  <c r="C37" i="2"/>
  <c r="C66" i="2"/>
  <c r="C95" i="2"/>
  <c r="C124" i="2"/>
  <c r="C153" i="2"/>
  <c r="C182" i="2"/>
  <c r="C211" i="2"/>
  <c r="C240" i="2"/>
  <c r="C8" i="4"/>
  <c r="W8" i="2"/>
  <c r="D8" i="2"/>
  <c r="D37" i="2"/>
  <c r="D66" i="2"/>
  <c r="D95" i="2"/>
  <c r="D124" i="2"/>
  <c r="D153" i="2"/>
  <c r="D182" i="2"/>
  <c r="D211" i="2"/>
  <c r="D240" i="2"/>
  <c r="D8" i="4"/>
  <c r="X8" i="2"/>
  <c r="E8" i="2"/>
  <c r="E37" i="2"/>
  <c r="E66" i="2"/>
  <c r="E95" i="2"/>
  <c r="E124" i="2"/>
  <c r="E153" i="2"/>
  <c r="E182" i="2"/>
  <c r="E211" i="2"/>
  <c r="E240" i="2"/>
  <c r="E8" i="4"/>
  <c r="Y8" i="2"/>
  <c r="F8" i="2"/>
  <c r="F37" i="2"/>
  <c r="F66" i="2"/>
  <c r="F95" i="2"/>
  <c r="F124" i="2"/>
  <c r="F153" i="2"/>
  <c r="F182" i="2"/>
  <c r="F211" i="2"/>
  <c r="F240" i="2"/>
  <c r="F8" i="4"/>
  <c r="Z8" i="2"/>
  <c r="G8" i="2"/>
  <c r="G37" i="2"/>
  <c r="G66" i="2"/>
  <c r="G95" i="2"/>
  <c r="G124" i="2"/>
  <c r="G153" i="2"/>
  <c r="G182" i="2"/>
  <c r="G211" i="2"/>
  <c r="G240" i="2"/>
  <c r="G8" i="4"/>
  <c r="AA8" i="2"/>
  <c r="H8" i="2"/>
  <c r="H37" i="2"/>
  <c r="H66" i="2"/>
  <c r="H95" i="2"/>
  <c r="H124" i="2"/>
  <c r="H153" i="2"/>
  <c r="H182" i="2"/>
  <c r="H211" i="2"/>
  <c r="H240" i="2"/>
  <c r="H8" i="4"/>
  <c r="U9" i="2"/>
  <c r="B9" i="2"/>
  <c r="B38" i="2"/>
  <c r="B67" i="2"/>
  <c r="B96" i="2"/>
  <c r="B125" i="2"/>
  <c r="B154" i="2"/>
  <c r="B183" i="2"/>
  <c r="B212" i="2"/>
  <c r="B241" i="2"/>
  <c r="B9" i="4"/>
  <c r="V9" i="2"/>
  <c r="C9" i="2"/>
  <c r="C38" i="2"/>
  <c r="C67" i="2"/>
  <c r="C96" i="2"/>
  <c r="C125" i="2"/>
  <c r="C154" i="2"/>
  <c r="C183" i="2"/>
  <c r="C212" i="2"/>
  <c r="C241" i="2"/>
  <c r="C9" i="4"/>
  <c r="W9" i="2"/>
  <c r="D9" i="2"/>
  <c r="D38" i="2"/>
  <c r="D67" i="2"/>
  <c r="D96" i="2"/>
  <c r="D125" i="2"/>
  <c r="D154" i="2"/>
  <c r="D183" i="2"/>
  <c r="D212" i="2"/>
  <c r="D241" i="2"/>
  <c r="D9" i="4"/>
  <c r="X9" i="2"/>
  <c r="E9" i="2"/>
  <c r="E38" i="2"/>
  <c r="E67" i="2"/>
  <c r="E96" i="2"/>
  <c r="E125" i="2"/>
  <c r="E154" i="2"/>
  <c r="E183" i="2"/>
  <c r="E212" i="2"/>
  <c r="E241" i="2"/>
  <c r="E9" i="4"/>
  <c r="Y9" i="2"/>
  <c r="F9" i="2"/>
  <c r="F38" i="2"/>
  <c r="F67" i="2"/>
  <c r="F96" i="2"/>
  <c r="F125" i="2"/>
  <c r="F154" i="2"/>
  <c r="F183" i="2"/>
  <c r="F212" i="2"/>
  <c r="F241" i="2"/>
  <c r="F9" i="4"/>
  <c r="Z9" i="2"/>
  <c r="G9" i="2"/>
  <c r="G38" i="2"/>
  <c r="G67" i="2"/>
  <c r="G96" i="2"/>
  <c r="G125" i="2"/>
  <c r="G154" i="2"/>
  <c r="G183" i="2"/>
  <c r="G212" i="2"/>
  <c r="G241" i="2"/>
  <c r="G9" i="4"/>
  <c r="AA9" i="2"/>
  <c r="H9" i="2"/>
  <c r="H38" i="2"/>
  <c r="H67" i="2"/>
  <c r="H96" i="2"/>
  <c r="H125" i="2"/>
  <c r="H154" i="2"/>
  <c r="H183" i="2"/>
  <c r="H212" i="2"/>
  <c r="H241" i="2"/>
  <c r="H9" i="4"/>
  <c r="U10" i="2"/>
  <c r="B10" i="2"/>
  <c r="B39" i="2"/>
  <c r="B68" i="2"/>
  <c r="B97" i="2"/>
  <c r="B126" i="2"/>
  <c r="B155" i="2"/>
  <c r="B184" i="2"/>
  <c r="B213" i="2"/>
  <c r="B242" i="2"/>
  <c r="B10" i="4"/>
  <c r="V10" i="2"/>
  <c r="C10" i="2"/>
  <c r="C39" i="2"/>
  <c r="C68" i="2"/>
  <c r="C97" i="2"/>
  <c r="C126" i="2"/>
  <c r="C155" i="2"/>
  <c r="C184" i="2"/>
  <c r="C213" i="2"/>
  <c r="C242" i="2"/>
  <c r="C10" i="4"/>
  <c r="W10" i="2"/>
  <c r="D10" i="2"/>
  <c r="D39" i="2"/>
  <c r="D68" i="2"/>
  <c r="D97" i="2"/>
  <c r="D126" i="2"/>
  <c r="D155" i="2"/>
  <c r="D184" i="2"/>
  <c r="D213" i="2"/>
  <c r="D242" i="2"/>
  <c r="D10" i="4"/>
  <c r="X10" i="2"/>
  <c r="E10" i="2"/>
  <c r="E39" i="2"/>
  <c r="E68" i="2"/>
  <c r="E97" i="2"/>
  <c r="E126" i="2"/>
  <c r="E155" i="2"/>
  <c r="E184" i="2"/>
  <c r="E213" i="2"/>
  <c r="E242" i="2"/>
  <c r="E10" i="4"/>
  <c r="Y10" i="2"/>
  <c r="F10" i="2"/>
  <c r="F39" i="2"/>
  <c r="F68" i="2"/>
  <c r="F97" i="2"/>
  <c r="F126" i="2"/>
  <c r="F155" i="2"/>
  <c r="F184" i="2"/>
  <c r="F213" i="2"/>
  <c r="F242" i="2"/>
  <c r="F10" i="4"/>
  <c r="Z10" i="2"/>
  <c r="G10" i="2"/>
  <c r="G39" i="2"/>
  <c r="G68" i="2"/>
  <c r="G97" i="2"/>
  <c r="G126" i="2"/>
  <c r="G155" i="2"/>
  <c r="G184" i="2"/>
  <c r="G213" i="2"/>
  <c r="G242" i="2"/>
  <c r="G10" i="4"/>
  <c r="AA10" i="2"/>
  <c r="H10" i="2"/>
  <c r="H39" i="2"/>
  <c r="H68" i="2"/>
  <c r="H97" i="2"/>
  <c r="H126" i="2"/>
  <c r="H155" i="2"/>
  <c r="H184" i="2"/>
  <c r="H213" i="2"/>
  <c r="H242" i="2"/>
  <c r="H10" i="4"/>
  <c r="U11" i="2"/>
  <c r="B11" i="2"/>
  <c r="B40" i="2"/>
  <c r="B69" i="2"/>
  <c r="B98" i="2"/>
  <c r="B127" i="2"/>
  <c r="B156" i="2"/>
  <c r="B185" i="2"/>
  <c r="B214" i="2"/>
  <c r="B243" i="2"/>
  <c r="B11" i="4"/>
  <c r="V11" i="2"/>
  <c r="C11" i="2"/>
  <c r="C40" i="2"/>
  <c r="C69" i="2"/>
  <c r="C98" i="2"/>
  <c r="C127" i="2"/>
  <c r="C156" i="2"/>
  <c r="C185" i="2"/>
  <c r="C214" i="2"/>
  <c r="C243" i="2"/>
  <c r="C11" i="4"/>
  <c r="W11" i="2"/>
  <c r="D11" i="2"/>
  <c r="D40" i="2"/>
  <c r="D69" i="2"/>
  <c r="D98" i="2"/>
  <c r="D127" i="2"/>
  <c r="D156" i="2"/>
  <c r="D185" i="2"/>
  <c r="D214" i="2"/>
  <c r="D243" i="2"/>
  <c r="D11" i="4"/>
  <c r="X11" i="2"/>
  <c r="E11" i="2"/>
  <c r="E40" i="2"/>
  <c r="E69" i="2"/>
  <c r="E98" i="2"/>
  <c r="E127" i="2"/>
  <c r="E156" i="2"/>
  <c r="E185" i="2"/>
  <c r="E214" i="2"/>
  <c r="E243" i="2"/>
  <c r="E11" i="4"/>
  <c r="Y11" i="2"/>
  <c r="F11" i="2"/>
  <c r="F40" i="2"/>
  <c r="F69" i="2"/>
  <c r="F98" i="2"/>
  <c r="F127" i="2"/>
  <c r="F156" i="2"/>
  <c r="F185" i="2"/>
  <c r="F214" i="2"/>
  <c r="F243" i="2"/>
  <c r="F11" i="4"/>
  <c r="Z11" i="2"/>
  <c r="G11" i="2"/>
  <c r="G40" i="2"/>
  <c r="G69" i="2"/>
  <c r="G98" i="2"/>
  <c r="G127" i="2"/>
  <c r="G156" i="2"/>
  <c r="G185" i="2"/>
  <c r="G214" i="2"/>
  <c r="G243" i="2"/>
  <c r="G11" i="4"/>
  <c r="AA11" i="2"/>
  <c r="H11" i="2"/>
  <c r="H40" i="2"/>
  <c r="H69" i="2"/>
  <c r="H98" i="2"/>
  <c r="H127" i="2"/>
  <c r="H156" i="2"/>
  <c r="H185" i="2"/>
  <c r="H214" i="2"/>
  <c r="H243" i="2"/>
  <c r="H11" i="4"/>
  <c r="U12" i="2"/>
  <c r="B12" i="2"/>
  <c r="B41" i="2"/>
  <c r="B70" i="2"/>
  <c r="B99" i="2"/>
  <c r="B128" i="2"/>
  <c r="B157" i="2"/>
  <c r="B186" i="2"/>
  <c r="B215" i="2"/>
  <c r="B244" i="2"/>
  <c r="B12" i="4"/>
  <c r="V12" i="2"/>
  <c r="C12" i="2"/>
  <c r="C41" i="2"/>
  <c r="C70" i="2"/>
  <c r="C99" i="2"/>
  <c r="C128" i="2"/>
  <c r="C157" i="2"/>
  <c r="C186" i="2"/>
  <c r="C215" i="2"/>
  <c r="C244" i="2"/>
  <c r="C12" i="4"/>
  <c r="W12" i="2"/>
  <c r="D12" i="2"/>
  <c r="D41" i="2"/>
  <c r="D70" i="2"/>
  <c r="D99" i="2"/>
  <c r="D128" i="2"/>
  <c r="D157" i="2"/>
  <c r="D186" i="2"/>
  <c r="D215" i="2"/>
  <c r="D244" i="2"/>
  <c r="D12" i="4"/>
  <c r="X12" i="2"/>
  <c r="E12" i="2"/>
  <c r="E41" i="2"/>
  <c r="E70" i="2"/>
  <c r="E99" i="2"/>
  <c r="E128" i="2"/>
  <c r="E157" i="2"/>
  <c r="E186" i="2"/>
  <c r="E215" i="2"/>
  <c r="E244" i="2"/>
  <c r="E12" i="4"/>
  <c r="Y12" i="2"/>
  <c r="F12" i="2"/>
  <c r="F41" i="2"/>
  <c r="F70" i="2"/>
  <c r="F99" i="2"/>
  <c r="F128" i="2"/>
  <c r="F157" i="2"/>
  <c r="F186" i="2"/>
  <c r="F215" i="2"/>
  <c r="F244" i="2"/>
  <c r="F12" i="4"/>
  <c r="Z12" i="2"/>
  <c r="G12" i="2"/>
  <c r="G41" i="2"/>
  <c r="G70" i="2"/>
  <c r="G99" i="2"/>
  <c r="G128" i="2"/>
  <c r="G157" i="2"/>
  <c r="G186" i="2"/>
  <c r="G215" i="2"/>
  <c r="G244" i="2"/>
  <c r="G12" i="4"/>
  <c r="AA12" i="2"/>
  <c r="H12" i="2"/>
  <c r="H41" i="2"/>
  <c r="H70" i="2"/>
  <c r="H99" i="2"/>
  <c r="H128" i="2"/>
  <c r="H157" i="2"/>
  <c r="H186" i="2"/>
  <c r="H215" i="2"/>
  <c r="H244" i="2"/>
  <c r="H12" i="4"/>
  <c r="U13" i="2"/>
  <c r="B13" i="2"/>
  <c r="B42" i="2"/>
  <c r="B71" i="2"/>
  <c r="B100" i="2"/>
  <c r="B129" i="2"/>
  <c r="B158" i="2"/>
  <c r="B187" i="2"/>
  <c r="B216" i="2"/>
  <c r="B245" i="2"/>
  <c r="B13" i="4"/>
  <c r="V13" i="2"/>
  <c r="C13" i="2"/>
  <c r="C42" i="2"/>
  <c r="C71" i="2"/>
  <c r="C100" i="2"/>
  <c r="C129" i="2"/>
  <c r="C158" i="2"/>
  <c r="C187" i="2"/>
  <c r="C216" i="2"/>
  <c r="C245" i="2"/>
  <c r="C13" i="4"/>
  <c r="W13" i="2"/>
  <c r="D13" i="2"/>
  <c r="D42" i="2"/>
  <c r="D71" i="2"/>
  <c r="D100" i="2"/>
  <c r="D129" i="2"/>
  <c r="D158" i="2"/>
  <c r="D187" i="2"/>
  <c r="D216" i="2"/>
  <c r="D245" i="2"/>
  <c r="D13" i="4"/>
  <c r="X13" i="2"/>
  <c r="E13" i="2"/>
  <c r="E42" i="2"/>
  <c r="E71" i="2"/>
  <c r="E100" i="2"/>
  <c r="E129" i="2"/>
  <c r="E158" i="2"/>
  <c r="E187" i="2"/>
  <c r="E216" i="2"/>
  <c r="E245" i="2"/>
  <c r="E13" i="4"/>
  <c r="Y13" i="2"/>
  <c r="F13" i="2"/>
  <c r="F42" i="2"/>
  <c r="F71" i="2"/>
  <c r="F100" i="2"/>
  <c r="F129" i="2"/>
  <c r="F158" i="2"/>
  <c r="F187" i="2"/>
  <c r="F216" i="2"/>
  <c r="F245" i="2"/>
  <c r="F13" i="4"/>
  <c r="Z13" i="2"/>
  <c r="G13" i="2"/>
  <c r="G42" i="2"/>
  <c r="G71" i="2"/>
  <c r="G100" i="2"/>
  <c r="G129" i="2"/>
  <c r="G158" i="2"/>
  <c r="G187" i="2"/>
  <c r="G216" i="2"/>
  <c r="G245" i="2"/>
  <c r="G13" i="4"/>
  <c r="AA13" i="2"/>
  <c r="H13" i="2"/>
  <c r="H42" i="2"/>
  <c r="H71" i="2"/>
  <c r="H100" i="2"/>
  <c r="H129" i="2"/>
  <c r="H158" i="2"/>
  <c r="H187" i="2"/>
  <c r="H216" i="2"/>
  <c r="H245" i="2"/>
  <c r="H13" i="4"/>
  <c r="U14" i="2"/>
  <c r="B14" i="2"/>
  <c r="B43" i="2"/>
  <c r="B72" i="2"/>
  <c r="B101" i="2"/>
  <c r="B130" i="2"/>
  <c r="B159" i="2"/>
  <c r="B188" i="2"/>
  <c r="B217" i="2"/>
  <c r="B246" i="2"/>
  <c r="B14" i="4"/>
  <c r="V14" i="2"/>
  <c r="C14" i="2"/>
  <c r="C43" i="2"/>
  <c r="C72" i="2"/>
  <c r="C101" i="2"/>
  <c r="C130" i="2"/>
  <c r="C159" i="2"/>
  <c r="C188" i="2"/>
  <c r="C217" i="2"/>
  <c r="C246" i="2"/>
  <c r="C14" i="4"/>
  <c r="W14" i="2"/>
  <c r="D14" i="2"/>
  <c r="D43" i="2"/>
  <c r="D72" i="2"/>
  <c r="D101" i="2"/>
  <c r="D130" i="2"/>
  <c r="D159" i="2"/>
  <c r="D188" i="2"/>
  <c r="D217" i="2"/>
  <c r="D246" i="2"/>
  <c r="D14" i="4"/>
  <c r="X14" i="2"/>
  <c r="E14" i="2"/>
  <c r="E43" i="2"/>
  <c r="E72" i="2"/>
  <c r="E101" i="2"/>
  <c r="E130" i="2"/>
  <c r="E159" i="2"/>
  <c r="E188" i="2"/>
  <c r="E217" i="2"/>
  <c r="E246" i="2"/>
  <c r="E14" i="4"/>
  <c r="Y14" i="2"/>
  <c r="F14" i="2"/>
  <c r="F43" i="2"/>
  <c r="F72" i="2"/>
  <c r="F101" i="2"/>
  <c r="F130" i="2"/>
  <c r="F159" i="2"/>
  <c r="F188" i="2"/>
  <c r="F217" i="2"/>
  <c r="F246" i="2"/>
  <c r="F14" i="4"/>
  <c r="Z14" i="2"/>
  <c r="G14" i="2"/>
  <c r="G43" i="2"/>
  <c r="G72" i="2"/>
  <c r="G101" i="2"/>
  <c r="G130" i="2"/>
  <c r="G159" i="2"/>
  <c r="G188" i="2"/>
  <c r="G217" i="2"/>
  <c r="G246" i="2"/>
  <c r="G14" i="4"/>
  <c r="AA14" i="2"/>
  <c r="H14" i="2"/>
  <c r="H43" i="2"/>
  <c r="H72" i="2"/>
  <c r="H101" i="2"/>
  <c r="H130" i="2"/>
  <c r="H159" i="2"/>
  <c r="H188" i="2"/>
  <c r="H217" i="2"/>
  <c r="H246" i="2"/>
  <c r="H14" i="4"/>
  <c r="U15" i="2"/>
  <c r="B15" i="2"/>
  <c r="B44" i="2"/>
  <c r="B73" i="2"/>
  <c r="B102" i="2"/>
  <c r="B131" i="2"/>
  <c r="B160" i="2"/>
  <c r="B189" i="2"/>
  <c r="B218" i="2"/>
  <c r="B247" i="2"/>
  <c r="B15" i="4"/>
  <c r="V15" i="2"/>
  <c r="C15" i="2"/>
  <c r="C44" i="2"/>
  <c r="C73" i="2"/>
  <c r="C102" i="2"/>
  <c r="C131" i="2"/>
  <c r="C160" i="2"/>
  <c r="C189" i="2"/>
  <c r="C218" i="2"/>
  <c r="C247" i="2"/>
  <c r="C15" i="4"/>
  <c r="W15" i="2"/>
  <c r="D15" i="2"/>
  <c r="D44" i="2"/>
  <c r="D73" i="2"/>
  <c r="D102" i="2"/>
  <c r="D131" i="2"/>
  <c r="D160" i="2"/>
  <c r="D189" i="2"/>
  <c r="D218" i="2"/>
  <c r="D247" i="2"/>
  <c r="D15" i="4"/>
  <c r="X15" i="2"/>
  <c r="E15" i="2"/>
  <c r="E44" i="2"/>
  <c r="E73" i="2"/>
  <c r="E102" i="2"/>
  <c r="E131" i="2"/>
  <c r="E160" i="2"/>
  <c r="E189" i="2"/>
  <c r="E218" i="2"/>
  <c r="E247" i="2"/>
  <c r="E15" i="4"/>
  <c r="Y15" i="2"/>
  <c r="F15" i="2"/>
  <c r="F44" i="2"/>
  <c r="F73" i="2"/>
  <c r="F102" i="2"/>
  <c r="F131" i="2"/>
  <c r="F160" i="2"/>
  <c r="F189" i="2"/>
  <c r="F218" i="2"/>
  <c r="F247" i="2"/>
  <c r="F15" i="4"/>
  <c r="Z15" i="2"/>
  <c r="G15" i="2"/>
  <c r="G44" i="2"/>
  <c r="G73" i="2"/>
  <c r="G102" i="2"/>
  <c r="G131" i="2"/>
  <c r="G160" i="2"/>
  <c r="G189" i="2"/>
  <c r="G218" i="2"/>
  <c r="G247" i="2"/>
  <c r="G15" i="4"/>
  <c r="AA15" i="2"/>
  <c r="H15" i="2"/>
  <c r="H44" i="2"/>
  <c r="H73" i="2"/>
  <c r="H102" i="2"/>
  <c r="H131" i="2"/>
  <c r="H160" i="2"/>
  <c r="H189" i="2"/>
  <c r="H218" i="2"/>
  <c r="H247" i="2"/>
  <c r="H15" i="4"/>
  <c r="U16" i="2"/>
  <c r="B16" i="2"/>
  <c r="B45" i="2"/>
  <c r="B74" i="2"/>
  <c r="B103" i="2"/>
  <c r="B132" i="2"/>
  <c r="B161" i="2"/>
  <c r="B190" i="2"/>
  <c r="B219" i="2"/>
  <c r="B248" i="2"/>
  <c r="B16" i="4"/>
  <c r="V16" i="2"/>
  <c r="C16" i="2"/>
  <c r="C45" i="2"/>
  <c r="C74" i="2"/>
  <c r="C103" i="2"/>
  <c r="C132" i="2"/>
  <c r="C161" i="2"/>
  <c r="C190" i="2"/>
  <c r="C219" i="2"/>
  <c r="C248" i="2"/>
  <c r="C16" i="4"/>
  <c r="W16" i="2"/>
  <c r="D16" i="2"/>
  <c r="D45" i="2"/>
  <c r="D74" i="2"/>
  <c r="D103" i="2"/>
  <c r="D132" i="2"/>
  <c r="D161" i="2"/>
  <c r="D190" i="2"/>
  <c r="D219" i="2"/>
  <c r="D248" i="2"/>
  <c r="D16" i="4"/>
  <c r="X16" i="2"/>
  <c r="E16" i="2"/>
  <c r="E45" i="2"/>
  <c r="E74" i="2"/>
  <c r="E103" i="2"/>
  <c r="E132" i="2"/>
  <c r="E161" i="2"/>
  <c r="E190" i="2"/>
  <c r="E219" i="2"/>
  <c r="E248" i="2"/>
  <c r="E16" i="4"/>
  <c r="Y16" i="2"/>
  <c r="F16" i="2"/>
  <c r="F45" i="2"/>
  <c r="F74" i="2"/>
  <c r="F103" i="2"/>
  <c r="F132" i="2"/>
  <c r="F161" i="2"/>
  <c r="F190" i="2"/>
  <c r="F219" i="2"/>
  <c r="F248" i="2"/>
  <c r="F16" i="4"/>
  <c r="Z16" i="2"/>
  <c r="G16" i="2"/>
  <c r="G45" i="2"/>
  <c r="G74" i="2"/>
  <c r="G103" i="2"/>
  <c r="G132" i="2"/>
  <c r="G161" i="2"/>
  <c r="G190" i="2"/>
  <c r="G219" i="2"/>
  <c r="G248" i="2"/>
  <c r="G16" i="4"/>
  <c r="AA16" i="2"/>
  <c r="H16" i="2"/>
  <c r="H45" i="2"/>
  <c r="H74" i="2"/>
  <c r="H103" i="2"/>
  <c r="H132" i="2"/>
  <c r="H161" i="2"/>
  <c r="H190" i="2"/>
  <c r="H219" i="2"/>
  <c r="H248" i="2"/>
  <c r="H16" i="4"/>
  <c r="U17" i="2"/>
  <c r="B17" i="2"/>
  <c r="B46" i="2"/>
  <c r="B75" i="2"/>
  <c r="B104" i="2"/>
  <c r="B133" i="2"/>
  <c r="B162" i="2"/>
  <c r="B191" i="2"/>
  <c r="B220" i="2"/>
  <c r="B249" i="2"/>
  <c r="B17" i="4"/>
  <c r="V17" i="2"/>
  <c r="C17" i="2"/>
  <c r="C46" i="2"/>
  <c r="C75" i="2"/>
  <c r="C104" i="2"/>
  <c r="C133" i="2"/>
  <c r="C162" i="2"/>
  <c r="C191" i="2"/>
  <c r="C220" i="2"/>
  <c r="C249" i="2"/>
  <c r="C17" i="4"/>
  <c r="W17" i="2"/>
  <c r="D17" i="2"/>
  <c r="D46" i="2"/>
  <c r="D75" i="2"/>
  <c r="D104" i="2"/>
  <c r="D133" i="2"/>
  <c r="D162" i="2"/>
  <c r="D191" i="2"/>
  <c r="D220" i="2"/>
  <c r="D249" i="2"/>
  <c r="D17" i="4"/>
  <c r="X17" i="2"/>
  <c r="E17" i="2"/>
  <c r="E46" i="2"/>
  <c r="E75" i="2"/>
  <c r="E104" i="2"/>
  <c r="E133" i="2"/>
  <c r="E162" i="2"/>
  <c r="E191" i="2"/>
  <c r="E220" i="2"/>
  <c r="E249" i="2"/>
  <c r="E17" i="4"/>
  <c r="Y17" i="2"/>
  <c r="F17" i="2"/>
  <c r="F46" i="2"/>
  <c r="F75" i="2"/>
  <c r="F104" i="2"/>
  <c r="F133" i="2"/>
  <c r="F162" i="2"/>
  <c r="F191" i="2"/>
  <c r="F220" i="2"/>
  <c r="F249" i="2"/>
  <c r="F17" i="4"/>
  <c r="Z17" i="2"/>
  <c r="G17" i="2"/>
  <c r="G46" i="2"/>
  <c r="G75" i="2"/>
  <c r="G104" i="2"/>
  <c r="G133" i="2"/>
  <c r="G162" i="2"/>
  <c r="G191" i="2"/>
  <c r="G220" i="2"/>
  <c r="G249" i="2"/>
  <c r="G17" i="4"/>
  <c r="AA17" i="2"/>
  <c r="H17" i="2"/>
  <c r="H46" i="2"/>
  <c r="H75" i="2"/>
  <c r="H104" i="2"/>
  <c r="H133" i="2"/>
  <c r="H162" i="2"/>
  <c r="H191" i="2"/>
  <c r="H220" i="2"/>
  <c r="H249" i="2"/>
  <c r="H17" i="4"/>
  <c r="U18" i="2"/>
  <c r="B18" i="2"/>
  <c r="B47" i="2"/>
  <c r="B76" i="2"/>
  <c r="B105" i="2"/>
  <c r="B134" i="2"/>
  <c r="B163" i="2"/>
  <c r="B192" i="2"/>
  <c r="B221" i="2"/>
  <c r="B250" i="2"/>
  <c r="B18" i="4"/>
  <c r="V18" i="2"/>
  <c r="C18" i="2"/>
  <c r="C47" i="2"/>
  <c r="C76" i="2"/>
  <c r="C105" i="2"/>
  <c r="C134" i="2"/>
  <c r="C163" i="2"/>
  <c r="C192" i="2"/>
  <c r="C221" i="2"/>
  <c r="C250" i="2"/>
  <c r="C18" i="4"/>
  <c r="W18" i="2"/>
  <c r="D18" i="2"/>
  <c r="D47" i="2"/>
  <c r="D76" i="2"/>
  <c r="D105" i="2"/>
  <c r="D134" i="2"/>
  <c r="D163" i="2"/>
  <c r="D192" i="2"/>
  <c r="D221" i="2"/>
  <c r="D250" i="2"/>
  <c r="D18" i="4"/>
  <c r="X18" i="2"/>
  <c r="E18" i="2"/>
  <c r="E47" i="2"/>
  <c r="E76" i="2"/>
  <c r="E105" i="2"/>
  <c r="E134" i="2"/>
  <c r="E163" i="2"/>
  <c r="E192" i="2"/>
  <c r="E221" i="2"/>
  <c r="E250" i="2"/>
  <c r="E18" i="4"/>
  <c r="Y18" i="2"/>
  <c r="F18" i="2"/>
  <c r="F47" i="2"/>
  <c r="F76" i="2"/>
  <c r="F105" i="2"/>
  <c r="F134" i="2"/>
  <c r="F163" i="2"/>
  <c r="F192" i="2"/>
  <c r="F221" i="2"/>
  <c r="F250" i="2"/>
  <c r="F18" i="4"/>
  <c r="Z18" i="2"/>
  <c r="G18" i="2"/>
  <c r="G47" i="2"/>
  <c r="G76" i="2"/>
  <c r="G105" i="2"/>
  <c r="G134" i="2"/>
  <c r="G163" i="2"/>
  <c r="G192" i="2"/>
  <c r="G221" i="2"/>
  <c r="G250" i="2"/>
  <c r="G18" i="4"/>
  <c r="AA18" i="2"/>
  <c r="H18" i="2"/>
  <c r="H47" i="2"/>
  <c r="H76" i="2"/>
  <c r="H105" i="2"/>
  <c r="H134" i="2"/>
  <c r="H163" i="2"/>
  <c r="H192" i="2"/>
  <c r="H221" i="2"/>
  <c r="H250" i="2"/>
  <c r="H18" i="4"/>
  <c r="U19" i="2"/>
  <c r="B19" i="2"/>
  <c r="B48" i="2"/>
  <c r="B77" i="2"/>
  <c r="B106" i="2"/>
  <c r="B135" i="2"/>
  <c r="B164" i="2"/>
  <c r="B193" i="2"/>
  <c r="B222" i="2"/>
  <c r="B251" i="2"/>
  <c r="B19" i="4"/>
  <c r="V19" i="2"/>
  <c r="C19" i="2"/>
  <c r="C48" i="2"/>
  <c r="C77" i="2"/>
  <c r="C106" i="2"/>
  <c r="C135" i="2"/>
  <c r="C164" i="2"/>
  <c r="C193" i="2"/>
  <c r="C222" i="2"/>
  <c r="C251" i="2"/>
  <c r="C19" i="4"/>
  <c r="W19" i="2"/>
  <c r="D19" i="2"/>
  <c r="D48" i="2"/>
  <c r="D77" i="2"/>
  <c r="D106" i="2"/>
  <c r="D135" i="2"/>
  <c r="D164" i="2"/>
  <c r="D193" i="2"/>
  <c r="D222" i="2"/>
  <c r="D251" i="2"/>
  <c r="D19" i="4"/>
  <c r="X19" i="2"/>
  <c r="E19" i="2"/>
  <c r="E48" i="2"/>
  <c r="E77" i="2"/>
  <c r="E106" i="2"/>
  <c r="E135" i="2"/>
  <c r="E164" i="2"/>
  <c r="E193" i="2"/>
  <c r="E222" i="2"/>
  <c r="E251" i="2"/>
  <c r="E19" i="4"/>
  <c r="Y19" i="2"/>
  <c r="F19" i="2"/>
  <c r="F48" i="2"/>
  <c r="F77" i="2"/>
  <c r="F106" i="2"/>
  <c r="F135" i="2"/>
  <c r="F164" i="2"/>
  <c r="F193" i="2"/>
  <c r="F222" i="2"/>
  <c r="F251" i="2"/>
  <c r="F19" i="4"/>
  <c r="Z19" i="2"/>
  <c r="G19" i="2"/>
  <c r="G48" i="2"/>
  <c r="G77" i="2"/>
  <c r="G106" i="2"/>
  <c r="G135" i="2"/>
  <c r="G164" i="2"/>
  <c r="G193" i="2"/>
  <c r="G222" i="2"/>
  <c r="G251" i="2"/>
  <c r="G19" i="4"/>
  <c r="AA19" i="2"/>
  <c r="H19" i="2"/>
  <c r="H48" i="2"/>
  <c r="H77" i="2"/>
  <c r="H106" i="2"/>
  <c r="H135" i="2"/>
  <c r="H164" i="2"/>
  <c r="H193" i="2"/>
  <c r="H222" i="2"/>
  <c r="H251" i="2"/>
  <c r="H19" i="4"/>
  <c r="U20" i="2"/>
  <c r="B20" i="2"/>
  <c r="B49" i="2"/>
  <c r="B78" i="2"/>
  <c r="B107" i="2"/>
  <c r="B136" i="2"/>
  <c r="B165" i="2"/>
  <c r="B194" i="2"/>
  <c r="B223" i="2"/>
  <c r="B252" i="2"/>
  <c r="B20" i="4"/>
  <c r="V20" i="2"/>
  <c r="C20" i="2"/>
  <c r="C49" i="2"/>
  <c r="C78" i="2"/>
  <c r="C107" i="2"/>
  <c r="C136" i="2"/>
  <c r="C165" i="2"/>
  <c r="C194" i="2"/>
  <c r="C223" i="2"/>
  <c r="C252" i="2"/>
  <c r="C20" i="4"/>
  <c r="W20" i="2"/>
  <c r="D20" i="2"/>
  <c r="D49" i="2"/>
  <c r="D78" i="2"/>
  <c r="D107" i="2"/>
  <c r="D136" i="2"/>
  <c r="D165" i="2"/>
  <c r="D194" i="2"/>
  <c r="D223" i="2"/>
  <c r="D252" i="2"/>
  <c r="D20" i="4"/>
  <c r="X20" i="2"/>
  <c r="E20" i="2"/>
  <c r="E49" i="2"/>
  <c r="E78" i="2"/>
  <c r="E107" i="2"/>
  <c r="E136" i="2"/>
  <c r="E165" i="2"/>
  <c r="E194" i="2"/>
  <c r="E223" i="2"/>
  <c r="E252" i="2"/>
  <c r="E20" i="4"/>
  <c r="Y20" i="2"/>
  <c r="F20" i="2"/>
  <c r="F49" i="2"/>
  <c r="F78" i="2"/>
  <c r="F107" i="2"/>
  <c r="F136" i="2"/>
  <c r="F165" i="2"/>
  <c r="F194" i="2"/>
  <c r="F223" i="2"/>
  <c r="F252" i="2"/>
  <c r="F20" i="4"/>
  <c r="Z20" i="2"/>
  <c r="G20" i="2"/>
  <c r="G49" i="2"/>
  <c r="G78" i="2"/>
  <c r="G107" i="2"/>
  <c r="G136" i="2"/>
  <c r="G165" i="2"/>
  <c r="G194" i="2"/>
  <c r="G223" i="2"/>
  <c r="G252" i="2"/>
  <c r="G20" i="4"/>
  <c r="AA20" i="2"/>
  <c r="H20" i="2"/>
  <c r="H49" i="2"/>
  <c r="H78" i="2"/>
  <c r="H107" i="2"/>
  <c r="H136" i="2"/>
  <c r="H165" i="2"/>
  <c r="H194" i="2"/>
  <c r="H223" i="2"/>
  <c r="H252" i="2"/>
  <c r="H20" i="4"/>
  <c r="U21" i="2"/>
  <c r="B21" i="2"/>
  <c r="B50" i="2"/>
  <c r="B79" i="2"/>
  <c r="B108" i="2"/>
  <c r="B137" i="2"/>
  <c r="B166" i="2"/>
  <c r="B195" i="2"/>
  <c r="B224" i="2"/>
  <c r="B253" i="2"/>
  <c r="B21" i="4"/>
  <c r="V21" i="2"/>
  <c r="C21" i="2"/>
  <c r="C50" i="2"/>
  <c r="C79" i="2"/>
  <c r="C108" i="2"/>
  <c r="C137" i="2"/>
  <c r="C166" i="2"/>
  <c r="C195" i="2"/>
  <c r="C224" i="2"/>
  <c r="C253" i="2"/>
  <c r="C21" i="4"/>
  <c r="W21" i="2"/>
  <c r="D21" i="2"/>
  <c r="D50" i="2"/>
  <c r="D79" i="2"/>
  <c r="D108" i="2"/>
  <c r="D137" i="2"/>
  <c r="D166" i="2"/>
  <c r="D195" i="2"/>
  <c r="D224" i="2"/>
  <c r="D253" i="2"/>
  <c r="D21" i="4"/>
  <c r="X21" i="2"/>
  <c r="E21" i="2"/>
  <c r="E50" i="2"/>
  <c r="E79" i="2"/>
  <c r="E108" i="2"/>
  <c r="E137" i="2"/>
  <c r="E166" i="2"/>
  <c r="E195" i="2"/>
  <c r="E224" i="2"/>
  <c r="E253" i="2"/>
  <c r="E21" i="4"/>
  <c r="Y21" i="2"/>
  <c r="F21" i="2"/>
  <c r="F50" i="2"/>
  <c r="F79" i="2"/>
  <c r="F108" i="2"/>
  <c r="F137" i="2"/>
  <c r="F166" i="2"/>
  <c r="F195" i="2"/>
  <c r="F224" i="2"/>
  <c r="F253" i="2"/>
  <c r="F21" i="4"/>
  <c r="Z21" i="2"/>
  <c r="G21" i="2"/>
  <c r="G50" i="2"/>
  <c r="G79" i="2"/>
  <c r="G108" i="2"/>
  <c r="G137" i="2"/>
  <c r="G166" i="2"/>
  <c r="G195" i="2"/>
  <c r="G224" i="2"/>
  <c r="G253" i="2"/>
  <c r="G21" i="4"/>
  <c r="AA21" i="2"/>
  <c r="H21" i="2"/>
  <c r="H50" i="2"/>
  <c r="H79" i="2"/>
  <c r="H108" i="2"/>
  <c r="H137" i="2"/>
  <c r="H166" i="2"/>
  <c r="H195" i="2"/>
  <c r="H224" i="2"/>
  <c r="H253" i="2"/>
  <c r="H21" i="4"/>
  <c r="U22" i="2"/>
  <c r="B22" i="2"/>
  <c r="B51" i="2"/>
  <c r="B80" i="2"/>
  <c r="B109" i="2"/>
  <c r="B138" i="2"/>
  <c r="B167" i="2"/>
  <c r="B196" i="2"/>
  <c r="B225" i="2"/>
  <c r="B254" i="2"/>
  <c r="B22" i="4"/>
  <c r="V22" i="2"/>
  <c r="C22" i="2"/>
  <c r="C51" i="2"/>
  <c r="C80" i="2"/>
  <c r="C109" i="2"/>
  <c r="C138" i="2"/>
  <c r="C167" i="2"/>
  <c r="C196" i="2"/>
  <c r="C225" i="2"/>
  <c r="C254" i="2"/>
  <c r="C22" i="4"/>
  <c r="W22" i="2"/>
  <c r="D22" i="2"/>
  <c r="D51" i="2"/>
  <c r="D80" i="2"/>
  <c r="D109" i="2"/>
  <c r="D138" i="2"/>
  <c r="D167" i="2"/>
  <c r="D196" i="2"/>
  <c r="D225" i="2"/>
  <c r="D254" i="2"/>
  <c r="D22" i="4"/>
  <c r="X22" i="2"/>
  <c r="E22" i="2"/>
  <c r="E51" i="2"/>
  <c r="E80" i="2"/>
  <c r="E109" i="2"/>
  <c r="E138" i="2"/>
  <c r="E167" i="2"/>
  <c r="E196" i="2"/>
  <c r="E225" i="2"/>
  <c r="E254" i="2"/>
  <c r="E22" i="4"/>
  <c r="Y22" i="2"/>
  <c r="F22" i="2"/>
  <c r="F51" i="2"/>
  <c r="F80" i="2"/>
  <c r="F109" i="2"/>
  <c r="F138" i="2"/>
  <c r="F167" i="2"/>
  <c r="F196" i="2"/>
  <c r="F225" i="2"/>
  <c r="F254" i="2"/>
  <c r="F22" i="4"/>
  <c r="Z22" i="2"/>
  <c r="G22" i="2"/>
  <c r="G51" i="2"/>
  <c r="G80" i="2"/>
  <c r="G109" i="2"/>
  <c r="G138" i="2"/>
  <c r="G167" i="2"/>
  <c r="G196" i="2"/>
  <c r="G225" i="2"/>
  <c r="G254" i="2"/>
  <c r="G22" i="4"/>
  <c r="AA22" i="2"/>
  <c r="H22" i="2"/>
  <c r="H51" i="2"/>
  <c r="H80" i="2"/>
  <c r="H109" i="2"/>
  <c r="H138" i="2"/>
  <c r="H167" i="2"/>
  <c r="H196" i="2"/>
  <c r="H225" i="2"/>
  <c r="H254" i="2"/>
  <c r="H22" i="4"/>
  <c r="U23" i="2"/>
  <c r="B23" i="2"/>
  <c r="B52" i="2"/>
  <c r="B81" i="2"/>
  <c r="B110" i="2"/>
  <c r="B139" i="2"/>
  <c r="B168" i="2"/>
  <c r="B197" i="2"/>
  <c r="B226" i="2"/>
  <c r="B255" i="2"/>
  <c r="B23" i="4"/>
  <c r="V23" i="2"/>
  <c r="C23" i="2"/>
  <c r="C52" i="2"/>
  <c r="C81" i="2"/>
  <c r="C110" i="2"/>
  <c r="C139" i="2"/>
  <c r="C168" i="2"/>
  <c r="C197" i="2"/>
  <c r="C226" i="2"/>
  <c r="C255" i="2"/>
  <c r="C23" i="4"/>
  <c r="W23" i="2"/>
  <c r="D23" i="2"/>
  <c r="D52" i="2"/>
  <c r="D81" i="2"/>
  <c r="D110" i="2"/>
  <c r="D139" i="2"/>
  <c r="D168" i="2"/>
  <c r="D197" i="2"/>
  <c r="D226" i="2"/>
  <c r="D255" i="2"/>
  <c r="D23" i="4"/>
  <c r="X23" i="2"/>
  <c r="E23" i="2"/>
  <c r="E52" i="2"/>
  <c r="E81" i="2"/>
  <c r="E110" i="2"/>
  <c r="E139" i="2"/>
  <c r="E168" i="2"/>
  <c r="E197" i="2"/>
  <c r="E226" i="2"/>
  <c r="E255" i="2"/>
  <c r="E23" i="4"/>
  <c r="Y23" i="2"/>
  <c r="F23" i="2"/>
  <c r="F52" i="2"/>
  <c r="F81" i="2"/>
  <c r="F110" i="2"/>
  <c r="F139" i="2"/>
  <c r="F168" i="2"/>
  <c r="F197" i="2"/>
  <c r="F226" i="2"/>
  <c r="F255" i="2"/>
  <c r="F23" i="4"/>
  <c r="Z23" i="2"/>
  <c r="G23" i="2"/>
  <c r="G52" i="2"/>
  <c r="G81" i="2"/>
  <c r="G110" i="2"/>
  <c r="G139" i="2"/>
  <c r="G168" i="2"/>
  <c r="G197" i="2"/>
  <c r="G226" i="2"/>
  <c r="G255" i="2"/>
  <c r="G23" i="4"/>
  <c r="AA23" i="2"/>
  <c r="H23" i="2"/>
  <c r="H52" i="2"/>
  <c r="H81" i="2"/>
  <c r="H110" i="2"/>
  <c r="H139" i="2"/>
  <c r="H168" i="2"/>
  <c r="H197" i="2"/>
  <c r="H226" i="2"/>
  <c r="H255" i="2"/>
  <c r="H23" i="4"/>
  <c r="U24" i="2"/>
  <c r="B24" i="2"/>
  <c r="B53" i="2"/>
  <c r="B82" i="2"/>
  <c r="B111" i="2"/>
  <c r="B140" i="2"/>
  <c r="B169" i="2"/>
  <c r="B198" i="2"/>
  <c r="B227" i="2"/>
  <c r="B256" i="2"/>
  <c r="B24" i="4"/>
  <c r="V24" i="2"/>
  <c r="C24" i="2"/>
  <c r="C53" i="2"/>
  <c r="C82" i="2"/>
  <c r="C111" i="2"/>
  <c r="C140" i="2"/>
  <c r="C169" i="2"/>
  <c r="C198" i="2"/>
  <c r="C227" i="2"/>
  <c r="C256" i="2"/>
  <c r="C24" i="4"/>
  <c r="W24" i="2"/>
  <c r="D24" i="2"/>
  <c r="D53" i="2"/>
  <c r="D82" i="2"/>
  <c r="D111" i="2"/>
  <c r="D140" i="2"/>
  <c r="D169" i="2"/>
  <c r="D198" i="2"/>
  <c r="D227" i="2"/>
  <c r="D256" i="2"/>
  <c r="D24" i="4"/>
  <c r="X24" i="2"/>
  <c r="E24" i="2"/>
  <c r="E53" i="2"/>
  <c r="E82" i="2"/>
  <c r="E111" i="2"/>
  <c r="E140" i="2"/>
  <c r="E169" i="2"/>
  <c r="E198" i="2"/>
  <c r="E227" i="2"/>
  <c r="E256" i="2"/>
  <c r="E24" i="4"/>
  <c r="Y24" i="2"/>
  <c r="F24" i="2"/>
  <c r="F53" i="2"/>
  <c r="F82" i="2"/>
  <c r="F111" i="2"/>
  <c r="F140" i="2"/>
  <c r="F169" i="2"/>
  <c r="F198" i="2"/>
  <c r="F227" i="2"/>
  <c r="F256" i="2"/>
  <c r="F24" i="4"/>
  <c r="Z24" i="2"/>
  <c r="G24" i="2"/>
  <c r="G53" i="2"/>
  <c r="G82" i="2"/>
  <c r="G111" i="2"/>
  <c r="G140" i="2"/>
  <c r="G169" i="2"/>
  <c r="G198" i="2"/>
  <c r="G227" i="2"/>
  <c r="G256" i="2"/>
  <c r="G24" i="4"/>
  <c r="AA24" i="2"/>
  <c r="H24" i="2"/>
  <c r="H53" i="2"/>
  <c r="H82" i="2"/>
  <c r="H111" i="2"/>
  <c r="H140" i="2"/>
  <c r="H169" i="2"/>
  <c r="H198" i="2"/>
  <c r="H227" i="2"/>
  <c r="H256" i="2"/>
  <c r="H24" i="4"/>
  <c r="U25" i="2"/>
  <c r="B25" i="2"/>
  <c r="B54" i="2"/>
  <c r="B83" i="2"/>
  <c r="B112" i="2"/>
  <c r="B141" i="2"/>
  <c r="B170" i="2"/>
  <c r="B199" i="2"/>
  <c r="B228" i="2"/>
  <c r="B257" i="2"/>
  <c r="B25" i="4"/>
  <c r="V25" i="2"/>
  <c r="C25" i="2"/>
  <c r="C54" i="2"/>
  <c r="C83" i="2"/>
  <c r="C112" i="2"/>
  <c r="C141" i="2"/>
  <c r="C170" i="2"/>
  <c r="C199" i="2"/>
  <c r="C228" i="2"/>
  <c r="C257" i="2"/>
  <c r="C25" i="4"/>
  <c r="W25" i="2"/>
  <c r="D25" i="2"/>
  <c r="D54" i="2"/>
  <c r="D83" i="2"/>
  <c r="D112" i="2"/>
  <c r="D141" i="2"/>
  <c r="D170" i="2"/>
  <c r="D199" i="2"/>
  <c r="D228" i="2"/>
  <c r="D257" i="2"/>
  <c r="D25" i="4"/>
  <c r="X25" i="2"/>
  <c r="E25" i="2"/>
  <c r="E54" i="2"/>
  <c r="E83" i="2"/>
  <c r="E112" i="2"/>
  <c r="E141" i="2"/>
  <c r="E170" i="2"/>
  <c r="E199" i="2"/>
  <c r="E228" i="2"/>
  <c r="E257" i="2"/>
  <c r="E25" i="4"/>
  <c r="Y25" i="2"/>
  <c r="F25" i="2"/>
  <c r="F54" i="2"/>
  <c r="F83" i="2"/>
  <c r="F112" i="2"/>
  <c r="F141" i="2"/>
  <c r="F170" i="2"/>
  <c r="F199" i="2"/>
  <c r="F228" i="2"/>
  <c r="F257" i="2"/>
  <c r="F25" i="4"/>
  <c r="Z25" i="2"/>
  <c r="G25" i="2"/>
  <c r="G54" i="2"/>
  <c r="G83" i="2"/>
  <c r="G112" i="2"/>
  <c r="G141" i="2"/>
  <c r="G170" i="2"/>
  <c r="G199" i="2"/>
  <c r="G228" i="2"/>
  <c r="G257" i="2"/>
  <c r="G25" i="4"/>
  <c r="AA25" i="2"/>
  <c r="H25" i="2"/>
  <c r="H54" i="2"/>
  <c r="H83" i="2"/>
  <c r="H112" i="2"/>
  <c r="H141" i="2"/>
  <c r="H170" i="2"/>
  <c r="H199" i="2"/>
  <c r="H228" i="2"/>
  <c r="H257" i="2"/>
  <c r="H25" i="4"/>
  <c r="K2" i="2"/>
  <c r="K3" i="2"/>
  <c r="K4" i="2"/>
  <c r="N2" i="2"/>
  <c r="N3" i="2"/>
  <c r="N4" i="2"/>
  <c r="U31" i="2"/>
  <c r="V31" i="2"/>
  <c r="C3" i="7"/>
  <c r="J2" i="2"/>
  <c r="J3" i="2"/>
  <c r="J4" i="2"/>
  <c r="U32" i="2"/>
  <c r="V32" i="2"/>
  <c r="C4" i="7"/>
  <c r="I2" i="2"/>
  <c r="I3" i="2"/>
  <c r="I4" i="2"/>
  <c r="U36" i="2"/>
  <c r="V36" i="2"/>
  <c r="C5" i="7"/>
  <c r="AD2" i="2"/>
  <c r="AD60" i="2"/>
  <c r="AD118" i="2"/>
  <c r="AD176" i="2"/>
  <c r="AD234" i="2"/>
  <c r="B4" i="6"/>
  <c r="A8" i="7"/>
  <c r="AE2" i="2"/>
  <c r="AE60" i="2"/>
  <c r="AE118" i="2"/>
  <c r="AE176" i="2"/>
  <c r="AE234" i="2"/>
  <c r="C4" i="6"/>
  <c r="B8" i="7"/>
  <c r="AF2" i="2"/>
  <c r="AF60" i="2"/>
  <c r="AF118" i="2"/>
  <c r="AF176" i="2"/>
  <c r="AF234" i="2"/>
  <c r="D4" i="6"/>
  <c r="C8" i="7"/>
  <c r="AG2" i="2"/>
  <c r="AG60" i="2"/>
  <c r="AG118" i="2"/>
  <c r="AG176" i="2"/>
  <c r="AG234" i="2"/>
  <c r="E4" i="6"/>
  <c r="D8" i="7"/>
  <c r="AH2" i="2"/>
  <c r="AH60" i="2"/>
  <c r="AH118" i="2"/>
  <c r="AH176" i="2"/>
  <c r="AH234" i="2"/>
  <c r="F4" i="6"/>
  <c r="E8" i="7"/>
  <c r="AI2" i="2"/>
  <c r="AI60" i="2"/>
  <c r="AI118" i="2"/>
  <c r="AI176" i="2"/>
  <c r="AI234" i="2"/>
  <c r="G4" i="6"/>
  <c r="F8" i="7"/>
  <c r="AJ2" i="2"/>
  <c r="AJ60" i="2"/>
  <c r="AJ118" i="2"/>
  <c r="AJ176" i="2"/>
  <c r="AJ234" i="2"/>
  <c r="H4" i="6"/>
  <c r="G8" i="7"/>
  <c r="C11" i="7"/>
  <c r="C12" i="7"/>
  <c r="U37" i="2"/>
  <c r="V37" i="2"/>
  <c r="C13" i="7"/>
  <c r="AD3" i="2"/>
  <c r="AD61" i="2"/>
  <c r="AD119" i="2"/>
  <c r="AD177" i="2"/>
  <c r="AD235" i="2"/>
  <c r="B5" i="6"/>
  <c r="A16" i="7"/>
  <c r="AE3" i="2"/>
  <c r="AE61" i="2"/>
  <c r="AE119" i="2"/>
  <c r="AE177" i="2"/>
  <c r="AE235" i="2"/>
  <c r="C5" i="6"/>
  <c r="B16" i="7"/>
  <c r="AF3" i="2"/>
  <c r="AF61" i="2"/>
  <c r="AF119" i="2"/>
  <c r="AF177" i="2"/>
  <c r="AF235" i="2"/>
  <c r="D5" i="6"/>
  <c r="C16" i="7"/>
  <c r="AG3" i="2"/>
  <c r="AG61" i="2"/>
  <c r="AG119" i="2"/>
  <c r="AG177" i="2"/>
  <c r="AG235" i="2"/>
  <c r="E5" i="6"/>
  <c r="D16" i="7"/>
  <c r="AH3" i="2"/>
  <c r="AH61" i="2"/>
  <c r="AH119" i="2"/>
  <c r="AH177" i="2"/>
  <c r="AH235" i="2"/>
  <c r="F5" i="6"/>
  <c r="E16" i="7"/>
  <c r="AI3" i="2"/>
  <c r="AI61" i="2"/>
  <c r="AI119" i="2"/>
  <c r="AI177" i="2"/>
  <c r="AI235" i="2"/>
  <c r="G5" i="6"/>
  <c r="F16" i="7"/>
  <c r="AJ3" i="2"/>
  <c r="AJ61" i="2"/>
  <c r="AJ119" i="2"/>
  <c r="AJ177" i="2"/>
  <c r="AJ235" i="2"/>
  <c r="H5" i="6"/>
  <c r="G16" i="7"/>
  <c r="C19" i="7"/>
  <c r="C20" i="7"/>
  <c r="U38" i="2"/>
  <c r="V38" i="2"/>
  <c r="C21" i="7"/>
  <c r="AD4" i="2"/>
  <c r="AD62" i="2"/>
  <c r="AD120" i="2"/>
  <c r="AD178" i="2"/>
  <c r="AD236" i="2"/>
  <c r="B6" i="6"/>
  <c r="A24" i="7"/>
  <c r="AE4" i="2"/>
  <c r="AE62" i="2"/>
  <c r="AE120" i="2"/>
  <c r="AE178" i="2"/>
  <c r="AE236" i="2"/>
  <c r="C6" i="6"/>
  <c r="B24" i="7"/>
  <c r="AF4" i="2"/>
  <c r="AF62" i="2"/>
  <c r="AF120" i="2"/>
  <c r="AF178" i="2"/>
  <c r="AF236" i="2"/>
  <c r="D6" i="6"/>
  <c r="C24" i="7"/>
  <c r="AG4" i="2"/>
  <c r="AG62" i="2"/>
  <c r="AG120" i="2"/>
  <c r="AG178" i="2"/>
  <c r="AG236" i="2"/>
  <c r="E6" i="6"/>
  <c r="D24" i="7"/>
  <c r="AH4" i="2"/>
  <c r="AH62" i="2"/>
  <c r="AH120" i="2"/>
  <c r="AH178" i="2"/>
  <c r="AH236" i="2"/>
  <c r="F6" i="6"/>
  <c r="E24" i="7"/>
  <c r="AI4" i="2"/>
  <c r="AI62" i="2"/>
  <c r="AI120" i="2"/>
  <c r="AI178" i="2"/>
  <c r="AI236" i="2"/>
  <c r="G6" i="6"/>
  <c r="F24" i="7"/>
  <c r="AJ4" i="2"/>
  <c r="AJ62" i="2"/>
  <c r="AJ120" i="2"/>
  <c r="AJ178" i="2"/>
  <c r="AJ236" i="2"/>
  <c r="H6" i="6"/>
  <c r="G24" i="7"/>
  <c r="C27" i="7"/>
  <c r="C28" i="7"/>
  <c r="U39" i="2"/>
  <c r="V39" i="2"/>
  <c r="C29" i="7"/>
  <c r="AD5" i="2"/>
  <c r="AD63" i="2"/>
  <c r="AD121" i="2"/>
  <c r="AD179" i="2"/>
  <c r="AD237" i="2"/>
  <c r="B7" i="6"/>
  <c r="A32" i="7"/>
  <c r="AE5" i="2"/>
  <c r="AE63" i="2"/>
  <c r="AE121" i="2"/>
  <c r="AE179" i="2"/>
  <c r="AE237" i="2"/>
  <c r="C7" i="6"/>
  <c r="B32" i="7"/>
  <c r="AF5" i="2"/>
  <c r="AF63" i="2"/>
  <c r="AF121" i="2"/>
  <c r="AF179" i="2"/>
  <c r="AF237" i="2"/>
  <c r="D7" i="6"/>
  <c r="C32" i="7"/>
  <c r="AG5" i="2"/>
  <c r="AG63" i="2"/>
  <c r="AG121" i="2"/>
  <c r="AG179" i="2"/>
  <c r="AG237" i="2"/>
  <c r="E7" i="6"/>
  <c r="D32" i="7"/>
  <c r="AH5" i="2"/>
  <c r="AH63" i="2"/>
  <c r="AH121" i="2"/>
  <c r="AH179" i="2"/>
  <c r="AH237" i="2"/>
  <c r="F7" i="6"/>
  <c r="E32" i="7"/>
  <c r="AI5" i="2"/>
  <c r="AI63" i="2"/>
  <c r="AI121" i="2"/>
  <c r="AI179" i="2"/>
  <c r="AI237" i="2"/>
  <c r="G7" i="6"/>
  <c r="F32" i="7"/>
  <c r="AJ5" i="2"/>
  <c r="AJ63" i="2"/>
  <c r="AJ121" i="2"/>
  <c r="AJ179" i="2"/>
  <c r="AJ237" i="2"/>
  <c r="H7" i="6"/>
  <c r="G32" i="7"/>
  <c r="C35" i="7"/>
  <c r="C36" i="7"/>
  <c r="U40" i="2"/>
  <c r="V40" i="2"/>
  <c r="C37" i="7"/>
  <c r="AD6" i="2"/>
  <c r="AD64" i="2"/>
  <c r="AD122" i="2"/>
  <c r="AD180" i="2"/>
  <c r="AD238" i="2"/>
  <c r="B8" i="6"/>
  <c r="A40" i="7"/>
  <c r="AE6" i="2"/>
  <c r="AE64" i="2"/>
  <c r="AE122" i="2"/>
  <c r="AE180" i="2"/>
  <c r="AE238" i="2"/>
  <c r="C8" i="6"/>
  <c r="B40" i="7"/>
  <c r="AF6" i="2"/>
  <c r="AF64" i="2"/>
  <c r="AF122" i="2"/>
  <c r="AF180" i="2"/>
  <c r="AF238" i="2"/>
  <c r="D8" i="6"/>
  <c r="C40" i="7"/>
  <c r="AG6" i="2"/>
  <c r="AG64" i="2"/>
  <c r="AG122" i="2"/>
  <c r="AG180" i="2"/>
  <c r="AG238" i="2"/>
  <c r="E8" i="6"/>
  <c r="D40" i="7"/>
  <c r="AH6" i="2"/>
  <c r="AH64" i="2"/>
  <c r="AH122" i="2"/>
  <c r="AH180" i="2"/>
  <c r="AH238" i="2"/>
  <c r="F8" i="6"/>
  <c r="E40" i="7"/>
  <c r="AI6" i="2"/>
  <c r="AI64" i="2"/>
  <c r="AI122" i="2"/>
  <c r="AI180" i="2"/>
  <c r="AI238" i="2"/>
  <c r="G8" i="6"/>
  <c r="F40" i="7"/>
  <c r="AJ6" i="2"/>
  <c r="AJ64" i="2"/>
  <c r="AJ122" i="2"/>
  <c r="AJ180" i="2"/>
  <c r="AJ238" i="2"/>
  <c r="H8" i="6"/>
  <c r="G40" i="7"/>
  <c r="C43" i="7"/>
  <c r="C44" i="7"/>
  <c r="U41" i="2"/>
  <c r="V41" i="2"/>
  <c r="C45" i="7"/>
  <c r="AD7" i="2"/>
  <c r="AD65" i="2"/>
  <c r="AD123" i="2"/>
  <c r="AD181" i="2"/>
  <c r="AD239" i="2"/>
  <c r="B9" i="6"/>
  <c r="A48" i="7"/>
  <c r="AE7" i="2"/>
  <c r="AE65" i="2"/>
  <c r="AE123" i="2"/>
  <c r="AE181" i="2"/>
  <c r="AE239" i="2"/>
  <c r="C9" i="6"/>
  <c r="B48" i="7"/>
  <c r="AF7" i="2"/>
  <c r="AF65" i="2"/>
  <c r="AF123" i="2"/>
  <c r="AF181" i="2"/>
  <c r="AF239" i="2"/>
  <c r="D9" i="6"/>
  <c r="C48" i="7"/>
  <c r="AG7" i="2"/>
  <c r="AG65" i="2"/>
  <c r="AG123" i="2"/>
  <c r="AG181" i="2"/>
  <c r="AG239" i="2"/>
  <c r="E9" i="6"/>
  <c r="D48" i="7"/>
  <c r="AH7" i="2"/>
  <c r="AH65" i="2"/>
  <c r="AH123" i="2"/>
  <c r="AH181" i="2"/>
  <c r="AH239" i="2"/>
  <c r="F9" i="6"/>
  <c r="E48" i="7"/>
  <c r="AI7" i="2"/>
  <c r="AI65" i="2"/>
  <c r="AI123" i="2"/>
  <c r="AI181" i="2"/>
  <c r="AI239" i="2"/>
  <c r="G9" i="6"/>
  <c r="F48" i="7"/>
  <c r="AJ7" i="2"/>
  <c r="AJ65" i="2"/>
  <c r="AJ123" i="2"/>
  <c r="AJ181" i="2"/>
  <c r="AJ239" i="2"/>
  <c r="H9" i="6"/>
  <c r="G48" i="7"/>
  <c r="C51" i="7"/>
  <c r="U33" i="2"/>
  <c r="V33" i="2"/>
  <c r="C52" i="7"/>
  <c r="U42" i="2"/>
  <c r="V42" i="2"/>
  <c r="C53" i="7"/>
  <c r="AD8" i="2"/>
  <c r="AD66" i="2"/>
  <c r="AD124" i="2"/>
  <c r="AD182" i="2"/>
  <c r="AD240" i="2"/>
  <c r="B13" i="6"/>
  <c r="A56" i="7"/>
  <c r="AE8" i="2"/>
  <c r="AE66" i="2"/>
  <c r="AE124" i="2"/>
  <c r="AE182" i="2"/>
  <c r="AE240" i="2"/>
  <c r="C13" i="6"/>
  <c r="B56" i="7"/>
  <c r="AF8" i="2"/>
  <c r="AF66" i="2"/>
  <c r="AF124" i="2"/>
  <c r="AF182" i="2"/>
  <c r="AF240" i="2"/>
  <c r="D13" i="6"/>
  <c r="C56" i="7"/>
  <c r="AG8" i="2"/>
  <c r="AG66" i="2"/>
  <c r="AG124" i="2"/>
  <c r="AG182" i="2"/>
  <c r="AG240" i="2"/>
  <c r="E13" i="6"/>
  <c r="D56" i="7"/>
  <c r="AH8" i="2"/>
  <c r="AH66" i="2"/>
  <c r="AH124" i="2"/>
  <c r="AH182" i="2"/>
  <c r="AH240" i="2"/>
  <c r="F13" i="6"/>
  <c r="E56" i="7"/>
  <c r="AI8" i="2"/>
  <c r="AI66" i="2"/>
  <c r="AI124" i="2"/>
  <c r="AI182" i="2"/>
  <c r="AI240" i="2"/>
  <c r="G13" i="6"/>
  <c r="F56" i="7"/>
  <c r="AJ8" i="2"/>
  <c r="AJ66" i="2"/>
  <c r="AJ124" i="2"/>
  <c r="AJ182" i="2"/>
  <c r="AJ240" i="2"/>
  <c r="H13" i="6"/>
  <c r="G56" i="7"/>
  <c r="C59" i="7"/>
  <c r="C60" i="7"/>
  <c r="U43" i="2"/>
  <c r="V43" i="2"/>
  <c r="C61" i="7"/>
  <c r="AD9" i="2"/>
  <c r="AD67" i="2"/>
  <c r="AD125" i="2"/>
  <c r="AD183" i="2"/>
  <c r="AD241" i="2"/>
  <c r="B14" i="6"/>
  <c r="A64" i="7"/>
  <c r="AE9" i="2"/>
  <c r="AE67" i="2"/>
  <c r="AE125" i="2"/>
  <c r="AE183" i="2"/>
  <c r="AE241" i="2"/>
  <c r="C14" i="6"/>
  <c r="B64" i="7"/>
  <c r="AF9" i="2"/>
  <c r="AF67" i="2"/>
  <c r="AF125" i="2"/>
  <c r="AF183" i="2"/>
  <c r="AF241" i="2"/>
  <c r="D14" i="6"/>
  <c r="C64" i="7"/>
  <c r="AG9" i="2"/>
  <c r="AG67" i="2"/>
  <c r="AG125" i="2"/>
  <c r="AG183" i="2"/>
  <c r="AG241" i="2"/>
  <c r="E14" i="6"/>
  <c r="D64" i="7"/>
  <c r="AH9" i="2"/>
  <c r="AH67" i="2"/>
  <c r="AH125" i="2"/>
  <c r="AH183" i="2"/>
  <c r="AH241" i="2"/>
  <c r="F14" i="6"/>
  <c r="E64" i="7"/>
  <c r="AI9" i="2"/>
  <c r="AI67" i="2"/>
  <c r="AI125" i="2"/>
  <c r="AI183" i="2"/>
  <c r="AI241" i="2"/>
  <c r="G14" i="6"/>
  <c r="F64" i="7"/>
  <c r="AJ9" i="2"/>
  <c r="AJ67" i="2"/>
  <c r="AJ125" i="2"/>
  <c r="AJ183" i="2"/>
  <c r="AJ241" i="2"/>
  <c r="H14" i="6"/>
  <c r="G64" i="7"/>
  <c r="C67" i="7"/>
  <c r="C68" i="7"/>
  <c r="U44" i="2"/>
  <c r="V44" i="2"/>
  <c r="C69" i="7"/>
  <c r="AD10" i="2"/>
  <c r="AD68" i="2"/>
  <c r="AD126" i="2"/>
  <c r="AD184" i="2"/>
  <c r="AD242" i="2"/>
  <c r="B15" i="6"/>
  <c r="A72" i="7"/>
  <c r="AE10" i="2"/>
  <c r="AE68" i="2"/>
  <c r="AE126" i="2"/>
  <c r="AE184" i="2"/>
  <c r="AE242" i="2"/>
  <c r="C15" i="6"/>
  <c r="B72" i="7"/>
  <c r="AF10" i="2"/>
  <c r="AF68" i="2"/>
  <c r="AF126" i="2"/>
  <c r="AF184" i="2"/>
  <c r="AF242" i="2"/>
  <c r="D15" i="6"/>
  <c r="C72" i="7"/>
  <c r="AG10" i="2"/>
  <c r="AG68" i="2"/>
  <c r="AG126" i="2"/>
  <c r="AG184" i="2"/>
  <c r="AG242" i="2"/>
  <c r="E15" i="6"/>
  <c r="D72" i="7"/>
  <c r="AH10" i="2"/>
  <c r="AH68" i="2"/>
  <c r="AH126" i="2"/>
  <c r="AH184" i="2"/>
  <c r="AH242" i="2"/>
  <c r="F15" i="6"/>
  <c r="E72" i="7"/>
  <c r="AI10" i="2"/>
  <c r="AI68" i="2"/>
  <c r="AI126" i="2"/>
  <c r="AI184" i="2"/>
  <c r="AI242" i="2"/>
  <c r="G15" i="6"/>
  <c r="F72" i="7"/>
  <c r="AJ10" i="2"/>
  <c r="AJ68" i="2"/>
  <c r="AJ126" i="2"/>
  <c r="AJ184" i="2"/>
  <c r="AJ242" i="2"/>
  <c r="H15" i="6"/>
  <c r="G72" i="7"/>
  <c r="C75" i="7"/>
  <c r="C76" i="7"/>
  <c r="U45" i="2"/>
  <c r="V45" i="2"/>
  <c r="C77" i="7"/>
  <c r="AD11" i="2"/>
  <c r="AD69" i="2"/>
  <c r="AD127" i="2"/>
  <c r="AD185" i="2"/>
  <c r="AD243" i="2"/>
  <c r="B16" i="6"/>
  <c r="A80" i="7"/>
  <c r="AE11" i="2"/>
  <c r="AE69" i="2"/>
  <c r="AE127" i="2"/>
  <c r="AE185" i="2"/>
  <c r="AE243" i="2"/>
  <c r="C16" i="6"/>
  <c r="B80" i="7"/>
  <c r="AF11" i="2"/>
  <c r="AF69" i="2"/>
  <c r="AF127" i="2"/>
  <c r="AF185" i="2"/>
  <c r="AF243" i="2"/>
  <c r="D16" i="6"/>
  <c r="C80" i="7"/>
  <c r="AG11" i="2"/>
  <c r="AG69" i="2"/>
  <c r="AG127" i="2"/>
  <c r="AG185" i="2"/>
  <c r="AG243" i="2"/>
  <c r="E16" i="6"/>
  <c r="D80" i="7"/>
  <c r="AH11" i="2"/>
  <c r="AH69" i="2"/>
  <c r="AH127" i="2"/>
  <c r="AH185" i="2"/>
  <c r="AH243" i="2"/>
  <c r="F16" i="6"/>
  <c r="E80" i="7"/>
  <c r="AI11" i="2"/>
  <c r="AI69" i="2"/>
  <c r="AI127" i="2"/>
  <c r="AI185" i="2"/>
  <c r="AI243" i="2"/>
  <c r="G16" i="6"/>
  <c r="F80" i="7"/>
  <c r="AJ11" i="2"/>
  <c r="AJ69" i="2"/>
  <c r="AJ127" i="2"/>
  <c r="AJ185" i="2"/>
  <c r="AJ243" i="2"/>
  <c r="H16" i="6"/>
  <c r="G80" i="7"/>
  <c r="C83" i="7"/>
  <c r="C84" i="7"/>
  <c r="U46" i="2"/>
  <c r="V46" i="2"/>
  <c r="C85" i="7"/>
  <c r="AD12" i="2"/>
  <c r="AD70" i="2"/>
  <c r="AD128" i="2"/>
  <c r="AD186" i="2"/>
  <c r="AD244" i="2"/>
  <c r="B17" i="6"/>
  <c r="A88" i="7"/>
  <c r="AE12" i="2"/>
  <c r="AE70" i="2"/>
  <c r="AE128" i="2"/>
  <c r="AE186" i="2"/>
  <c r="AE244" i="2"/>
  <c r="C17" i="6"/>
  <c r="B88" i="7"/>
  <c r="AF12" i="2"/>
  <c r="AF70" i="2"/>
  <c r="AF128" i="2"/>
  <c r="AF186" i="2"/>
  <c r="AF244" i="2"/>
  <c r="D17" i="6"/>
  <c r="C88" i="7"/>
  <c r="AG12" i="2"/>
  <c r="AG70" i="2"/>
  <c r="AG128" i="2"/>
  <c r="AG186" i="2"/>
  <c r="AG244" i="2"/>
  <c r="E17" i="6"/>
  <c r="D88" i="7"/>
  <c r="AH12" i="2"/>
  <c r="AH70" i="2"/>
  <c r="AH128" i="2"/>
  <c r="AH186" i="2"/>
  <c r="AH244" i="2"/>
  <c r="F17" i="6"/>
  <c r="E88" i="7"/>
  <c r="AI12" i="2"/>
  <c r="AI70" i="2"/>
  <c r="AI128" i="2"/>
  <c r="AI186" i="2"/>
  <c r="AI244" i="2"/>
  <c r="G17" i="6"/>
  <c r="F88" i="7"/>
  <c r="AJ12" i="2"/>
  <c r="AJ70" i="2"/>
  <c r="AJ128" i="2"/>
  <c r="AJ186" i="2"/>
  <c r="AJ244" i="2"/>
  <c r="H17" i="6"/>
  <c r="G88" i="7"/>
  <c r="C91" i="7"/>
  <c r="C92" i="7"/>
  <c r="U47" i="2"/>
  <c r="V47" i="2"/>
  <c r="C93" i="7"/>
  <c r="AD13" i="2"/>
  <c r="AD71" i="2"/>
  <c r="AD129" i="2"/>
  <c r="AD187" i="2"/>
  <c r="AD245" i="2"/>
  <c r="B18" i="6"/>
  <c r="A96" i="7"/>
  <c r="AE13" i="2"/>
  <c r="AE71" i="2"/>
  <c r="AE129" i="2"/>
  <c r="AE187" i="2"/>
  <c r="AE245" i="2"/>
  <c r="C18" i="6"/>
  <c r="B96" i="7"/>
  <c r="AF13" i="2"/>
  <c r="AF71" i="2"/>
  <c r="AF129" i="2"/>
  <c r="AF187" i="2"/>
  <c r="AF245" i="2"/>
  <c r="D18" i="6"/>
  <c r="C96" i="7"/>
  <c r="AG13" i="2"/>
  <c r="AG71" i="2"/>
  <c r="AG129" i="2"/>
  <c r="AG187" i="2"/>
  <c r="AG245" i="2"/>
  <c r="E18" i="6"/>
  <c r="D96" i="7"/>
  <c r="AH13" i="2"/>
  <c r="AH71" i="2"/>
  <c r="AH129" i="2"/>
  <c r="AH187" i="2"/>
  <c r="AH245" i="2"/>
  <c r="F18" i="6"/>
  <c r="E96" i="7"/>
  <c r="AI13" i="2"/>
  <c r="AI71" i="2"/>
  <c r="AI129" i="2"/>
  <c r="AI187" i="2"/>
  <c r="AI245" i="2"/>
  <c r="G18" i="6"/>
  <c r="F96" i="7"/>
  <c r="AJ13" i="2"/>
  <c r="AJ71" i="2"/>
  <c r="AJ129" i="2"/>
  <c r="AJ187" i="2"/>
  <c r="AJ245" i="2"/>
  <c r="H18" i="6"/>
  <c r="G96" i="7"/>
  <c r="C99" i="7"/>
  <c r="U34" i="2"/>
  <c r="V34" i="2"/>
  <c r="C100" i="7"/>
  <c r="U48" i="2"/>
  <c r="V48" i="2"/>
  <c r="C101" i="7"/>
  <c r="AD14" i="2"/>
  <c r="AD72" i="2"/>
  <c r="AD130" i="2"/>
  <c r="AD188" i="2"/>
  <c r="AD246" i="2"/>
  <c r="B22" i="6"/>
  <c r="A104" i="7"/>
  <c r="AE14" i="2"/>
  <c r="AE72" i="2"/>
  <c r="AE130" i="2"/>
  <c r="AE188" i="2"/>
  <c r="AE246" i="2"/>
  <c r="C22" i="6"/>
  <c r="B104" i="7"/>
  <c r="AF14" i="2"/>
  <c r="AF72" i="2"/>
  <c r="AF130" i="2"/>
  <c r="AF188" i="2"/>
  <c r="AF246" i="2"/>
  <c r="D22" i="6"/>
  <c r="C104" i="7"/>
  <c r="AG14" i="2"/>
  <c r="AG72" i="2"/>
  <c r="AG130" i="2"/>
  <c r="AG188" i="2"/>
  <c r="AG246" i="2"/>
  <c r="E22" i="6"/>
  <c r="D104" i="7"/>
  <c r="AH14" i="2"/>
  <c r="AH72" i="2"/>
  <c r="AH130" i="2"/>
  <c r="AH188" i="2"/>
  <c r="AH246" i="2"/>
  <c r="F22" i="6"/>
  <c r="E104" i="7"/>
  <c r="AI14" i="2"/>
  <c r="AI72" i="2"/>
  <c r="AI130" i="2"/>
  <c r="AI188" i="2"/>
  <c r="AI246" i="2"/>
  <c r="G22" i="6"/>
  <c r="F104" i="7"/>
  <c r="AJ14" i="2"/>
  <c r="AJ72" i="2"/>
  <c r="AJ130" i="2"/>
  <c r="AJ188" i="2"/>
  <c r="AJ246" i="2"/>
  <c r="H22" i="6"/>
  <c r="G104" i="7"/>
  <c r="C107" i="7"/>
  <c r="C108" i="7"/>
  <c r="U49" i="2"/>
  <c r="V49" i="2"/>
  <c r="C109" i="7"/>
  <c r="AD15" i="2"/>
  <c r="AD73" i="2"/>
  <c r="AD131" i="2"/>
  <c r="AD189" i="2"/>
  <c r="AD247" i="2"/>
  <c r="B23" i="6"/>
  <c r="A112" i="7"/>
  <c r="AE15" i="2"/>
  <c r="AE73" i="2"/>
  <c r="AE131" i="2"/>
  <c r="AE189" i="2"/>
  <c r="AE247" i="2"/>
  <c r="C23" i="6"/>
  <c r="B112" i="7"/>
  <c r="AF15" i="2"/>
  <c r="AF73" i="2"/>
  <c r="AF131" i="2"/>
  <c r="AF189" i="2"/>
  <c r="AF247" i="2"/>
  <c r="D23" i="6"/>
  <c r="C112" i="7"/>
  <c r="AG15" i="2"/>
  <c r="AG73" i="2"/>
  <c r="AG131" i="2"/>
  <c r="AG189" i="2"/>
  <c r="AG247" i="2"/>
  <c r="E23" i="6"/>
  <c r="D112" i="7"/>
  <c r="AH15" i="2"/>
  <c r="AH73" i="2"/>
  <c r="AH131" i="2"/>
  <c r="AH189" i="2"/>
  <c r="AH247" i="2"/>
  <c r="F23" i="6"/>
  <c r="E112" i="7"/>
  <c r="AI15" i="2"/>
  <c r="AI73" i="2"/>
  <c r="AI131" i="2"/>
  <c r="AI189" i="2"/>
  <c r="AI247" i="2"/>
  <c r="G23" i="6"/>
  <c r="F112" i="7"/>
  <c r="AJ15" i="2"/>
  <c r="AJ73" i="2"/>
  <c r="AJ131" i="2"/>
  <c r="AJ189" i="2"/>
  <c r="AJ247" i="2"/>
  <c r="H23" i="6"/>
  <c r="G112" i="7"/>
  <c r="C115" i="7"/>
  <c r="C116" i="7"/>
  <c r="U50" i="2"/>
  <c r="V50" i="2"/>
  <c r="C117" i="7"/>
  <c r="AD16" i="2"/>
  <c r="AD74" i="2"/>
  <c r="AD132" i="2"/>
  <c r="AD190" i="2"/>
  <c r="AD248" i="2"/>
  <c r="B24" i="6"/>
  <c r="A120" i="7"/>
  <c r="AE16" i="2"/>
  <c r="AE74" i="2"/>
  <c r="AE132" i="2"/>
  <c r="AE190" i="2"/>
  <c r="AE248" i="2"/>
  <c r="C24" i="6"/>
  <c r="B120" i="7"/>
  <c r="AF16" i="2"/>
  <c r="AF74" i="2"/>
  <c r="AF132" i="2"/>
  <c r="AF190" i="2"/>
  <c r="AF248" i="2"/>
  <c r="D24" i="6"/>
  <c r="C120" i="7"/>
  <c r="AG16" i="2"/>
  <c r="AG74" i="2"/>
  <c r="AG132" i="2"/>
  <c r="AG190" i="2"/>
  <c r="AG248" i="2"/>
  <c r="E24" i="6"/>
  <c r="D120" i="7"/>
  <c r="AH16" i="2"/>
  <c r="AH74" i="2"/>
  <c r="AH132" i="2"/>
  <c r="AH190" i="2"/>
  <c r="AH248" i="2"/>
  <c r="F24" i="6"/>
  <c r="E120" i="7"/>
  <c r="AI16" i="2"/>
  <c r="AI74" i="2"/>
  <c r="AI132" i="2"/>
  <c r="AI190" i="2"/>
  <c r="AI248" i="2"/>
  <c r="G24" i="6"/>
  <c r="F120" i="7"/>
  <c r="AJ16" i="2"/>
  <c r="AJ74" i="2"/>
  <c r="AJ132" i="2"/>
  <c r="AJ190" i="2"/>
  <c r="AJ248" i="2"/>
  <c r="H24" i="6"/>
  <c r="G120" i="7"/>
  <c r="C123" i="7"/>
  <c r="C124" i="7"/>
  <c r="U51" i="2"/>
  <c r="V51" i="2"/>
  <c r="C125" i="7"/>
  <c r="AD17" i="2"/>
  <c r="AD75" i="2"/>
  <c r="AD133" i="2"/>
  <c r="AD191" i="2"/>
  <c r="AD249" i="2"/>
  <c r="B25" i="6"/>
  <c r="A128" i="7"/>
  <c r="AE17" i="2"/>
  <c r="AE75" i="2"/>
  <c r="AE133" i="2"/>
  <c r="AE191" i="2"/>
  <c r="AE249" i="2"/>
  <c r="C25" i="6"/>
  <c r="B128" i="7"/>
  <c r="AF17" i="2"/>
  <c r="AF75" i="2"/>
  <c r="AF133" i="2"/>
  <c r="AF191" i="2"/>
  <c r="AF249" i="2"/>
  <c r="D25" i="6"/>
  <c r="C128" i="7"/>
  <c r="AG17" i="2"/>
  <c r="AG75" i="2"/>
  <c r="AG133" i="2"/>
  <c r="AG191" i="2"/>
  <c r="AG249" i="2"/>
  <c r="E25" i="6"/>
  <c r="D128" i="7"/>
  <c r="AH17" i="2"/>
  <c r="AH75" i="2"/>
  <c r="AH133" i="2"/>
  <c r="AH191" i="2"/>
  <c r="AH249" i="2"/>
  <c r="F25" i="6"/>
  <c r="E128" i="7"/>
  <c r="AI17" i="2"/>
  <c r="AI75" i="2"/>
  <c r="AI133" i="2"/>
  <c r="AI191" i="2"/>
  <c r="AI249" i="2"/>
  <c r="G25" i="6"/>
  <c r="F128" i="7"/>
  <c r="AJ17" i="2"/>
  <c r="AJ75" i="2"/>
  <c r="AJ133" i="2"/>
  <c r="AJ191" i="2"/>
  <c r="AJ249" i="2"/>
  <c r="H25" i="6"/>
  <c r="G128" i="7"/>
  <c r="C131" i="7"/>
  <c r="C132" i="7"/>
  <c r="U52" i="2"/>
  <c r="V52" i="2"/>
  <c r="C133" i="7"/>
  <c r="AD18" i="2"/>
  <c r="AD76" i="2"/>
  <c r="AD134" i="2"/>
  <c r="AD192" i="2"/>
  <c r="AD250" i="2"/>
  <c r="B26" i="6"/>
  <c r="A136" i="7"/>
  <c r="AE18" i="2"/>
  <c r="AE76" i="2"/>
  <c r="AE134" i="2"/>
  <c r="AE192" i="2"/>
  <c r="AE250" i="2"/>
  <c r="C26" i="6"/>
  <c r="B136" i="7"/>
  <c r="AF18" i="2"/>
  <c r="AF76" i="2"/>
  <c r="AF134" i="2"/>
  <c r="AF192" i="2"/>
  <c r="AF250" i="2"/>
  <c r="D26" i="6"/>
  <c r="C136" i="7"/>
  <c r="AG18" i="2"/>
  <c r="AG76" i="2"/>
  <c r="AG134" i="2"/>
  <c r="AG192" i="2"/>
  <c r="AG250" i="2"/>
  <c r="E26" i="6"/>
  <c r="D136" i="7"/>
  <c r="AH18" i="2"/>
  <c r="AH76" i="2"/>
  <c r="AH134" i="2"/>
  <c r="AH192" i="2"/>
  <c r="AH250" i="2"/>
  <c r="F26" i="6"/>
  <c r="E136" i="7"/>
  <c r="AI18" i="2"/>
  <c r="AI76" i="2"/>
  <c r="AI134" i="2"/>
  <c r="AI192" i="2"/>
  <c r="AI250" i="2"/>
  <c r="G26" i="6"/>
  <c r="F136" i="7"/>
  <c r="AJ18" i="2"/>
  <c r="AJ76" i="2"/>
  <c r="AJ134" i="2"/>
  <c r="AJ192" i="2"/>
  <c r="AJ250" i="2"/>
  <c r="H26" i="6"/>
  <c r="G136" i="7"/>
  <c r="C139" i="7"/>
  <c r="C140" i="7"/>
  <c r="U53" i="2"/>
  <c r="V53" i="2"/>
  <c r="C141" i="7"/>
  <c r="AD19" i="2"/>
  <c r="AD77" i="2"/>
  <c r="AD135" i="2"/>
  <c r="AD193" i="2"/>
  <c r="AD251" i="2"/>
  <c r="B27" i="6"/>
  <c r="A144" i="7"/>
  <c r="AE19" i="2"/>
  <c r="AE77" i="2"/>
  <c r="AE135" i="2"/>
  <c r="AE193" i="2"/>
  <c r="AE251" i="2"/>
  <c r="C27" i="6"/>
  <c r="B144" i="7"/>
  <c r="AF19" i="2"/>
  <c r="AF77" i="2"/>
  <c r="AF135" i="2"/>
  <c r="AF193" i="2"/>
  <c r="AF251" i="2"/>
  <c r="D27" i="6"/>
  <c r="C144" i="7"/>
  <c r="AG19" i="2"/>
  <c r="AG77" i="2"/>
  <c r="AG135" i="2"/>
  <c r="AG193" i="2"/>
  <c r="AG251" i="2"/>
  <c r="E27" i="6"/>
  <c r="D144" i="7"/>
  <c r="AH19" i="2"/>
  <c r="AH77" i="2"/>
  <c r="AH135" i="2"/>
  <c r="AH193" i="2"/>
  <c r="AH251" i="2"/>
  <c r="F27" i="6"/>
  <c r="E144" i="7"/>
  <c r="AI19" i="2"/>
  <c r="AI77" i="2"/>
  <c r="AI135" i="2"/>
  <c r="AI193" i="2"/>
  <c r="AI251" i="2"/>
  <c r="G27" i="6"/>
  <c r="F144" i="7"/>
  <c r="AJ19" i="2"/>
  <c r="AJ77" i="2"/>
  <c r="AJ135" i="2"/>
  <c r="AJ193" i="2"/>
  <c r="AJ251" i="2"/>
  <c r="H27" i="6"/>
  <c r="G144" i="7"/>
  <c r="C147" i="7"/>
  <c r="U35" i="2"/>
  <c r="V35" i="2"/>
  <c r="C148" i="7"/>
  <c r="U54" i="2"/>
  <c r="V54" i="2"/>
  <c r="C149" i="7"/>
  <c r="AD20" i="2"/>
  <c r="AD78" i="2"/>
  <c r="AD136" i="2"/>
  <c r="AD194" i="2"/>
  <c r="AD252" i="2"/>
  <c r="B31" i="6"/>
  <c r="A152" i="7"/>
  <c r="AE20" i="2"/>
  <c r="AE78" i="2"/>
  <c r="AE136" i="2"/>
  <c r="AE194" i="2"/>
  <c r="AE252" i="2"/>
  <c r="C31" i="6"/>
  <c r="B152" i="7"/>
  <c r="AF20" i="2"/>
  <c r="AF78" i="2"/>
  <c r="AF136" i="2"/>
  <c r="AF194" i="2"/>
  <c r="AF252" i="2"/>
  <c r="D31" i="6"/>
  <c r="C152" i="7"/>
  <c r="AG20" i="2"/>
  <c r="AG78" i="2"/>
  <c r="AG136" i="2"/>
  <c r="AG194" i="2"/>
  <c r="AG252" i="2"/>
  <c r="E31" i="6"/>
  <c r="D152" i="7"/>
  <c r="AH20" i="2"/>
  <c r="AH78" i="2"/>
  <c r="AH136" i="2"/>
  <c r="AH194" i="2"/>
  <c r="AH252" i="2"/>
  <c r="F31" i="6"/>
  <c r="E152" i="7"/>
  <c r="AI20" i="2"/>
  <c r="AI78" i="2"/>
  <c r="AI136" i="2"/>
  <c r="AI194" i="2"/>
  <c r="AI252" i="2"/>
  <c r="G31" i="6"/>
  <c r="F152" i="7"/>
  <c r="AJ20" i="2"/>
  <c r="AJ78" i="2"/>
  <c r="AJ136" i="2"/>
  <c r="AJ194" i="2"/>
  <c r="AJ252" i="2"/>
  <c r="H31" i="6"/>
  <c r="G152" i="7"/>
  <c r="C155" i="7"/>
  <c r="C156" i="7"/>
  <c r="U55" i="2"/>
  <c r="V55" i="2"/>
  <c r="C157" i="7"/>
  <c r="AD21" i="2"/>
  <c r="AD79" i="2"/>
  <c r="AD137" i="2"/>
  <c r="AD195" i="2"/>
  <c r="AD253" i="2"/>
  <c r="B32" i="6"/>
  <c r="A160" i="7"/>
  <c r="AE21" i="2"/>
  <c r="AE79" i="2"/>
  <c r="AE137" i="2"/>
  <c r="AE195" i="2"/>
  <c r="AE253" i="2"/>
  <c r="C32" i="6"/>
  <c r="B160" i="7"/>
  <c r="AF21" i="2"/>
  <c r="AF79" i="2"/>
  <c r="AF137" i="2"/>
  <c r="AF195" i="2"/>
  <c r="AF253" i="2"/>
  <c r="D32" i="6"/>
  <c r="C160" i="7"/>
  <c r="AG21" i="2"/>
  <c r="AG79" i="2"/>
  <c r="AG137" i="2"/>
  <c r="AG195" i="2"/>
  <c r="AG253" i="2"/>
  <c r="E32" i="6"/>
  <c r="D160" i="7"/>
  <c r="AH21" i="2"/>
  <c r="AH79" i="2"/>
  <c r="AH137" i="2"/>
  <c r="AH195" i="2"/>
  <c r="AH253" i="2"/>
  <c r="F32" i="6"/>
  <c r="E160" i="7"/>
  <c r="AI21" i="2"/>
  <c r="AI79" i="2"/>
  <c r="AI137" i="2"/>
  <c r="AI195" i="2"/>
  <c r="AI253" i="2"/>
  <c r="G32" i="6"/>
  <c r="F160" i="7"/>
  <c r="AJ21" i="2"/>
  <c r="AJ79" i="2"/>
  <c r="AJ137" i="2"/>
  <c r="AJ195" i="2"/>
  <c r="AJ253" i="2"/>
  <c r="H32" i="6"/>
  <c r="G160" i="7"/>
  <c r="C163" i="7"/>
  <c r="C164" i="7"/>
  <c r="U56" i="2"/>
  <c r="V56" i="2"/>
  <c r="C165" i="7"/>
  <c r="AD22" i="2"/>
  <c r="AD80" i="2"/>
  <c r="AD138" i="2"/>
  <c r="AD196" i="2"/>
  <c r="AD254" i="2"/>
  <c r="B33" i="6"/>
  <c r="A168" i="7"/>
  <c r="AE22" i="2"/>
  <c r="AE80" i="2"/>
  <c r="AE138" i="2"/>
  <c r="AE196" i="2"/>
  <c r="AE254" i="2"/>
  <c r="C33" i="6"/>
  <c r="B168" i="7"/>
  <c r="AF22" i="2"/>
  <c r="AF80" i="2"/>
  <c r="AF138" i="2"/>
  <c r="AF196" i="2"/>
  <c r="AF254" i="2"/>
  <c r="D33" i="6"/>
  <c r="C168" i="7"/>
  <c r="AG22" i="2"/>
  <c r="AG80" i="2"/>
  <c r="AG138" i="2"/>
  <c r="AG196" i="2"/>
  <c r="AG254" i="2"/>
  <c r="E33" i="6"/>
  <c r="D168" i="7"/>
  <c r="AH22" i="2"/>
  <c r="AH80" i="2"/>
  <c r="AH138" i="2"/>
  <c r="AH196" i="2"/>
  <c r="AH254" i="2"/>
  <c r="F33" i="6"/>
  <c r="E168" i="7"/>
  <c r="AI22" i="2"/>
  <c r="AI80" i="2"/>
  <c r="AI138" i="2"/>
  <c r="AI196" i="2"/>
  <c r="AI254" i="2"/>
  <c r="G33" i="6"/>
  <c r="F168" i="7"/>
  <c r="AJ22" i="2"/>
  <c r="AJ80" i="2"/>
  <c r="AJ138" i="2"/>
  <c r="AJ196" i="2"/>
  <c r="AJ254" i="2"/>
  <c r="H33" i="6"/>
  <c r="G168" i="7"/>
  <c r="C171" i="7"/>
  <c r="C172" i="7"/>
  <c r="U57" i="2"/>
  <c r="V57" i="2"/>
  <c r="C173" i="7"/>
  <c r="AD23" i="2"/>
  <c r="AD81" i="2"/>
  <c r="AD139" i="2"/>
  <c r="AD197" i="2"/>
  <c r="AD255" i="2"/>
  <c r="B34" i="6"/>
  <c r="A176" i="7"/>
  <c r="AE23" i="2"/>
  <c r="AE81" i="2"/>
  <c r="AE139" i="2"/>
  <c r="AE197" i="2"/>
  <c r="AE255" i="2"/>
  <c r="C34" i="6"/>
  <c r="B176" i="7"/>
  <c r="AF23" i="2"/>
  <c r="AF81" i="2"/>
  <c r="AF139" i="2"/>
  <c r="AF197" i="2"/>
  <c r="AF255" i="2"/>
  <c r="D34" i="6"/>
  <c r="C176" i="7"/>
  <c r="AG23" i="2"/>
  <c r="AG81" i="2"/>
  <c r="AG139" i="2"/>
  <c r="AG197" i="2"/>
  <c r="AG255" i="2"/>
  <c r="E34" i="6"/>
  <c r="D176" i="7"/>
  <c r="AH23" i="2"/>
  <c r="AH81" i="2"/>
  <c r="AH139" i="2"/>
  <c r="AH197" i="2"/>
  <c r="AH255" i="2"/>
  <c r="F34" i="6"/>
  <c r="E176" i="7"/>
  <c r="AI23" i="2"/>
  <c r="AI81" i="2"/>
  <c r="AI139" i="2"/>
  <c r="AI197" i="2"/>
  <c r="AI255" i="2"/>
  <c r="G34" i="6"/>
  <c r="F176" i="7"/>
  <c r="AJ23" i="2"/>
  <c r="AJ81" i="2"/>
  <c r="AJ139" i="2"/>
  <c r="AJ197" i="2"/>
  <c r="AJ255" i="2"/>
  <c r="H34" i="6"/>
  <c r="G176" i="7"/>
  <c r="C179" i="7"/>
  <c r="C180" i="7"/>
  <c r="U58" i="2"/>
  <c r="V58" i="2"/>
  <c r="C181" i="7"/>
  <c r="AD24" i="2"/>
  <c r="AD82" i="2"/>
  <c r="AD140" i="2"/>
  <c r="AD198" i="2"/>
  <c r="AD256" i="2"/>
  <c r="B35" i="6"/>
  <c r="A184" i="7"/>
  <c r="AE24" i="2"/>
  <c r="AE82" i="2"/>
  <c r="AE140" i="2"/>
  <c r="AE198" i="2"/>
  <c r="AE256" i="2"/>
  <c r="C35" i="6"/>
  <c r="B184" i="7"/>
  <c r="AF24" i="2"/>
  <c r="AF82" i="2"/>
  <c r="AF140" i="2"/>
  <c r="AF198" i="2"/>
  <c r="AF256" i="2"/>
  <c r="D35" i="6"/>
  <c r="C184" i="7"/>
  <c r="AG24" i="2"/>
  <c r="AG82" i="2"/>
  <c r="AG140" i="2"/>
  <c r="AG198" i="2"/>
  <c r="AG256" i="2"/>
  <c r="E35" i="6"/>
  <c r="D184" i="7"/>
  <c r="AH24" i="2"/>
  <c r="AH82" i="2"/>
  <c r="AH140" i="2"/>
  <c r="AH198" i="2"/>
  <c r="AH256" i="2"/>
  <c r="F35" i="6"/>
  <c r="E184" i="7"/>
  <c r="AI24" i="2"/>
  <c r="AI82" i="2"/>
  <c r="AI140" i="2"/>
  <c r="AI198" i="2"/>
  <c r="AI256" i="2"/>
  <c r="G35" i="6"/>
  <c r="F184" i="7"/>
  <c r="AJ24" i="2"/>
  <c r="AJ82" i="2"/>
  <c r="AJ140" i="2"/>
  <c r="AJ198" i="2"/>
  <c r="AJ256" i="2"/>
  <c r="H35" i="6"/>
  <c r="G184" i="7"/>
  <c r="C187" i="7"/>
  <c r="C188" i="7"/>
  <c r="U59" i="2"/>
  <c r="V59" i="2"/>
  <c r="C189" i="7"/>
  <c r="AD25" i="2"/>
  <c r="AD83" i="2"/>
  <c r="AD141" i="2"/>
  <c r="AD199" i="2"/>
  <c r="AD257" i="2"/>
  <c r="B36" i="6"/>
  <c r="A192" i="7"/>
  <c r="AE25" i="2"/>
  <c r="AE83" i="2"/>
  <c r="AE141" i="2"/>
  <c r="AE199" i="2"/>
  <c r="AE257" i="2"/>
  <c r="C36" i="6"/>
  <c r="B192" i="7"/>
  <c r="AF25" i="2"/>
  <c r="AF83" i="2"/>
  <c r="AF141" i="2"/>
  <c r="AF199" i="2"/>
  <c r="AF257" i="2"/>
  <c r="D36" i="6"/>
  <c r="C192" i="7"/>
  <c r="AG25" i="2"/>
  <c r="AG83" i="2"/>
  <c r="AG141" i="2"/>
  <c r="AG199" i="2"/>
  <c r="AG257" i="2"/>
  <c r="E36" i="6"/>
  <c r="D192" i="7"/>
  <c r="AH25" i="2"/>
  <c r="AH83" i="2"/>
  <c r="AH141" i="2"/>
  <c r="AH199" i="2"/>
  <c r="AH257" i="2"/>
  <c r="F36" i="6"/>
  <c r="E192" i="7"/>
  <c r="AI25" i="2"/>
  <c r="AI83" i="2"/>
  <c r="AI141" i="2"/>
  <c r="AI199" i="2"/>
  <c r="AI257" i="2"/>
  <c r="G36" i="6"/>
  <c r="F192" i="7"/>
  <c r="AJ25" i="2"/>
  <c r="AJ83" i="2"/>
  <c r="AJ141" i="2"/>
  <c r="AJ199" i="2"/>
  <c r="AJ257" i="2"/>
  <c r="H36" i="6"/>
  <c r="G192" i="7"/>
  <c r="C3" i="8"/>
  <c r="C5" i="8"/>
  <c r="C6" i="8"/>
  <c r="C7" i="8"/>
  <c r="C8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B26" i="2"/>
  <c r="C26" i="2"/>
  <c r="D26" i="2"/>
  <c r="E26" i="2"/>
  <c r="F26" i="2"/>
  <c r="G26" i="2"/>
  <c r="H26" i="2"/>
</calcChain>
</file>

<file path=xl/sharedStrings.xml><?xml version="1.0" encoding="utf-8"?>
<sst xmlns="http://schemas.openxmlformats.org/spreadsheetml/2006/main" count="965" uniqueCount="235">
  <si>
    <t>La feuille "Tableaux de division" donne les adorateurs par division (à distribuer aux responsables de division)</t>
    <phoneticPr fontId="3" type="noConversion"/>
  </si>
  <si>
    <t>Liste des tous les responsables</t>
    <phoneticPr fontId="3" type="noConversion"/>
  </si>
  <si>
    <t>Responsables de division</t>
    <phoneticPr fontId="3" type="noConversion"/>
  </si>
  <si>
    <t>NUIT</t>
    <phoneticPr fontId="3" type="noConversion"/>
  </si>
  <si>
    <t>MATIN</t>
    <phoneticPr fontId="3" type="noConversion"/>
  </si>
  <si>
    <t>APRÈS-MIDI</t>
    <phoneticPr fontId="3" type="noConversion"/>
  </si>
  <si>
    <t>SOIR</t>
    <phoneticPr fontId="3" type="noConversion"/>
  </si>
  <si>
    <t>La feuille "responsables" qui donne la liste des responsables</t>
    <phoneticPr fontId="3" type="noConversion"/>
  </si>
  <si>
    <t>Resp. Equipe</t>
    <phoneticPr fontId="3" type="noConversion"/>
  </si>
  <si>
    <t>L &amp; M</t>
    <phoneticPr fontId="3" type="noConversion"/>
  </si>
  <si>
    <t>Resp. de division MATIN:</t>
    <phoneticPr fontId="3" type="noConversion"/>
  </si>
  <si>
    <t>Equipe de 8h à 9h</t>
    <phoneticPr fontId="3" type="noConversion"/>
  </si>
  <si>
    <t>Equipe de 9h à 10h</t>
    <phoneticPr fontId="3" type="noConversion"/>
  </si>
  <si>
    <t>Equipe de 10h à 11h</t>
    <phoneticPr fontId="3" type="noConversion"/>
  </si>
  <si>
    <t>Equipe de 11h à Midi</t>
    <phoneticPr fontId="3" type="noConversion"/>
  </si>
  <si>
    <t>Equipe de Midi à 13h</t>
    <phoneticPr fontId="3" type="noConversion"/>
  </si>
  <si>
    <t>Si un adorateur choisit 2 heures, entrer son nom sur 2 lignes… et ainsi de suite</t>
    <phoneticPr fontId="3" type="noConversion"/>
  </si>
  <si>
    <t>les formules s'arrêtent au 500</t>
    <phoneticPr fontId="3" type="noConversion"/>
  </si>
  <si>
    <t>Ce tableau dynamique ne se met pas à jour tout seul…</t>
    <phoneticPr fontId="3" type="noConversion"/>
  </si>
  <si>
    <t>Pour le faire, cliquez sur le bouton droit de la souris sur la case verte et aller sur "Actualiser les données"</t>
    <phoneticPr fontId="3" type="noConversion"/>
  </si>
  <si>
    <t>Coordinateur</t>
    <phoneticPr fontId="3" type="noConversion"/>
  </si>
  <si>
    <t>Resp. Heure</t>
    <phoneticPr fontId="3" type="noConversion"/>
  </si>
  <si>
    <t>Resp. Division</t>
    <phoneticPr fontId="3" type="noConversion"/>
  </si>
  <si>
    <t>Si + d'1 coordinateur</t>
    <phoneticPr fontId="3" type="noConversion"/>
  </si>
  <si>
    <t>Si + d'1 resp après midi</t>
    <phoneticPr fontId="3" type="noConversion"/>
  </si>
  <si>
    <t>Si + d'1 resp nuit</t>
    <phoneticPr fontId="3" type="noConversion"/>
  </si>
  <si>
    <t>lundi</t>
    <phoneticPr fontId="3" type="noConversion"/>
  </si>
  <si>
    <t>mardi</t>
    <phoneticPr fontId="3" type="noConversion"/>
  </si>
  <si>
    <t>mercredi</t>
    <phoneticPr fontId="3" type="noConversion"/>
  </si>
  <si>
    <t>jeudi</t>
    <phoneticPr fontId="3" type="noConversion"/>
  </si>
  <si>
    <t>JOUR</t>
  </si>
  <si>
    <t>HEURE</t>
  </si>
  <si>
    <t>NOMBRE</t>
  </si>
  <si>
    <t>08h à 9h</t>
    <phoneticPr fontId="3" type="noConversion"/>
  </si>
  <si>
    <t>11h à midi</t>
    <phoneticPr fontId="3" type="noConversion"/>
  </si>
  <si>
    <t>minuit à 1h</t>
    <phoneticPr fontId="3" type="noConversion"/>
  </si>
  <si>
    <t>Merci de nous signaler des erreurs ou des bugs</t>
    <phoneticPr fontId="3" type="noConversion"/>
  </si>
  <si>
    <t>la base de données fonctionne pour un nombre maxi de 5 adorateurs par heure. S'il y en a +, modifier la feuille "tmp".</t>
    <phoneticPr fontId="3" type="noConversion"/>
  </si>
  <si>
    <t>puis aller sur "Format" "Cellules" "Alignement". Puis cliquez 2 fois sur "Renvoyer à la ligne automatique" pour rafraichir</t>
    <phoneticPr fontId="3" type="noConversion"/>
  </si>
  <si>
    <t>La feuille "Résumé" qui récapitule les heures couvertes</t>
    <phoneticPr fontId="3" type="noConversion"/>
  </si>
  <si>
    <t>La feuille "tmp" à ne pas toucher, car elle contient les formules pour la base de donnée…</t>
    <phoneticPr fontId="3" type="noConversion"/>
  </si>
  <si>
    <t>23h à minuit</t>
  </si>
  <si>
    <t>Tableau avec le 1er adorateur pour chaque heure (ci-dessus)</t>
    <phoneticPr fontId="3" type="noConversion"/>
  </si>
  <si>
    <t>Tableau qui donne les plages à rechercher après avoir inscrit le 1er adorateur / heure (ci-dessus)</t>
    <phoneticPr fontId="3" type="noConversion"/>
  </si>
  <si>
    <t>Tableau avec le 5ème adorateur pour chaque heure (ci-dessus)</t>
    <phoneticPr fontId="3" type="noConversion"/>
  </si>
  <si>
    <t>Attention: la base de donnée ne considère pas les cas où il y a plus de 5 adorateurs par heure !!!</t>
    <phoneticPr fontId="3" type="noConversion"/>
  </si>
  <si>
    <t>TEL 2</t>
    <phoneticPr fontId="3" type="noConversion"/>
  </si>
  <si>
    <t>EMAIL</t>
    <phoneticPr fontId="3" type="noConversion"/>
  </si>
  <si>
    <t>TEL 1</t>
    <phoneticPr fontId="3" type="noConversion"/>
  </si>
  <si>
    <t>LISTING GÉNÉRAL DES ADORATEURS (seul feuille Excel à modifier)</t>
    <phoneticPr fontId="3" type="noConversion"/>
  </si>
  <si>
    <t>Tableau avec le 2ème adorateur pour chaque heure (ci-dessus)</t>
    <phoneticPr fontId="3" type="noConversion"/>
  </si>
  <si>
    <t>Tableau qui donne les plages à rechercher après avoir inscrit le 2ème adorateur / heure (ci-dessus)</t>
    <phoneticPr fontId="3" type="noConversion"/>
  </si>
  <si>
    <t>Tableau avec le 1er adorateur pour chaque heure (ci-dessus). Pour les tableaux de division avec tel et email</t>
    <phoneticPr fontId="3" type="noConversion"/>
  </si>
  <si>
    <t>Ce classeur Excel contient plusieurs feuilles. A priori, seule la feuille "Données" doit être modifiée.</t>
    <phoneticPr fontId="3" type="noConversion"/>
  </si>
  <si>
    <t>Seule la feuille "Données" doit être modifée. Ne pas toucher aux autres feuilles, sauf peut être pour la présentation.</t>
    <phoneticPr fontId="3" type="noConversion"/>
  </si>
  <si>
    <t>Note et aide pour l'utilisation du classeur Excel</t>
    <phoneticPr fontId="3" type="noConversion"/>
  </si>
  <si>
    <t>Pour ajouter un adorateur, vous pouvez insérer une ligne et faire un copie coller du nom, prénom, tels…</t>
    <phoneticPr fontId="3" type="noConversion"/>
  </si>
  <si>
    <t>Il est possible de faire un tri par ordre alphabétique (Menu Données, Trier en faisant la bonne selection)</t>
    <phoneticPr fontId="3" type="noConversion"/>
  </si>
  <si>
    <t>La feuille "Liste équipes" donne les responsables et adorateurs de chaque équipe (à distribuer aux responsable d'équipes)</t>
    <phoneticPr fontId="3" type="noConversion"/>
  </si>
  <si>
    <t>Si + d'1 resp matin</t>
    <phoneticPr fontId="3" type="noConversion"/>
  </si>
  <si>
    <t>Si + d'1 resp soir</t>
    <phoneticPr fontId="3" type="noConversion"/>
  </si>
  <si>
    <t>Si + d'1 resp équipe</t>
    <phoneticPr fontId="3" type="noConversion"/>
  </si>
  <si>
    <t>Equipe de 1h à 2h</t>
    <phoneticPr fontId="3" type="noConversion"/>
  </si>
  <si>
    <t>Resp. de division NUIT:</t>
  </si>
  <si>
    <t>Resp. de division NUIT:</t>
    <phoneticPr fontId="3" type="noConversion"/>
  </si>
  <si>
    <t>Coordinateur :</t>
  </si>
  <si>
    <t>Responsable d'équipe :</t>
  </si>
  <si>
    <t>Equipe de 2h à 3h</t>
    <phoneticPr fontId="3" type="noConversion"/>
  </si>
  <si>
    <t>Equipe de 3h à 4h</t>
    <phoneticPr fontId="3" type="noConversion"/>
  </si>
  <si>
    <t>Equipe de 4h à 5h</t>
    <phoneticPr fontId="3" type="noConversion"/>
  </si>
  <si>
    <t>Equipe de 5h à 6h</t>
    <phoneticPr fontId="3" type="noConversion"/>
  </si>
  <si>
    <t>Equipe de 6h à 7h</t>
    <phoneticPr fontId="3" type="noConversion"/>
  </si>
  <si>
    <t>Equipe de 7h à 8h</t>
    <phoneticPr fontId="3" type="noConversion"/>
  </si>
  <si>
    <t>TABLEAU DE DIVISION MATIN</t>
    <phoneticPr fontId="3" type="noConversion"/>
  </si>
  <si>
    <t>lundi</t>
    <phoneticPr fontId="3" type="noConversion"/>
  </si>
  <si>
    <t>mardi</t>
    <phoneticPr fontId="3" type="noConversion"/>
  </si>
  <si>
    <t>mercredi</t>
    <phoneticPr fontId="3" type="noConversion"/>
  </si>
  <si>
    <t>jeudi</t>
    <phoneticPr fontId="3" type="noConversion"/>
  </si>
  <si>
    <t>vendredi</t>
    <phoneticPr fontId="3" type="noConversion"/>
  </si>
  <si>
    <t>samedi</t>
    <phoneticPr fontId="3" type="noConversion"/>
  </si>
  <si>
    <t>dimanche</t>
    <phoneticPr fontId="3" type="noConversion"/>
  </si>
  <si>
    <t>06h à 7h</t>
    <phoneticPr fontId="3" type="noConversion"/>
  </si>
  <si>
    <t>TABLEAU DE DIVISION SOIR</t>
    <phoneticPr fontId="3" type="noConversion"/>
  </si>
  <si>
    <t>21h à 22h</t>
    <phoneticPr fontId="3" type="noConversion"/>
  </si>
  <si>
    <t>22h à 23h</t>
    <phoneticPr fontId="3" type="noConversion"/>
  </si>
  <si>
    <t>23h à minuit</t>
    <phoneticPr fontId="3" type="noConversion"/>
  </si>
  <si>
    <t>Tableau avec le 3ème adorateur pour chaque heure (ci-dessus). Pour les tableaux de division avec tel et email</t>
    <phoneticPr fontId="3" type="noConversion"/>
  </si>
  <si>
    <t>Tableau avec le 4ème adorateur pour chaque heure (ci-dessus) . Pour les tableaux de division avec tel et email</t>
    <phoneticPr fontId="3" type="noConversion"/>
  </si>
  <si>
    <t>Tableau avec le 5ème adorateur pour chaque heure (ci-dessus). Pour les tableaux de division avec tel et email</t>
    <phoneticPr fontId="3" type="noConversion"/>
  </si>
  <si>
    <t>Prénom Nom Tel</t>
    <phoneticPr fontId="3" type="noConversion"/>
  </si>
  <si>
    <t>Equipe de Minuit à 1h</t>
    <phoneticPr fontId="3" type="noConversion"/>
  </si>
  <si>
    <t>Responsable d'équipe :</t>
    <phoneticPr fontId="3" type="noConversion"/>
  </si>
  <si>
    <t>Coordinateur :</t>
    <phoneticPr fontId="3" type="noConversion"/>
  </si>
  <si>
    <t>midi à 13h</t>
    <phoneticPr fontId="3" type="noConversion"/>
  </si>
  <si>
    <t>12h à 13h</t>
    <phoneticPr fontId="3" type="noConversion"/>
  </si>
  <si>
    <t>Prénom et Nom</t>
    <phoneticPr fontId="3" type="noConversion"/>
  </si>
  <si>
    <t>HEURE ET JOUR</t>
    <phoneticPr fontId="3" type="noConversion"/>
  </si>
  <si>
    <t>00h à 1h</t>
  </si>
  <si>
    <t>00h à 1h</t>
    <phoneticPr fontId="3" type="noConversion"/>
  </si>
  <si>
    <t>01h à 2h</t>
    <phoneticPr fontId="3" type="noConversion"/>
  </si>
  <si>
    <t>Avant d'imprimer, il faut selectionner toutes les cellules de la feuille (cliquez cellule losange ou triangle en haut à gauche de la cellule A1)</t>
    <phoneticPr fontId="3" type="noConversion"/>
  </si>
  <si>
    <t>Pour supprimer un adorateur, vous pouvez supprimer la ligne.</t>
    <phoneticPr fontId="3" type="noConversion"/>
  </si>
  <si>
    <t>Cela permet de rendre visible des éléments ajoutés depuis la dernière mise en forme.</t>
    <phoneticPr fontId="3" type="noConversion"/>
  </si>
  <si>
    <t>Vous pouvez aussi modifier la taille des caractères et retoucher à la présentation générale de la page (couleur, espacement…)</t>
    <phoneticPr fontId="3" type="noConversion"/>
  </si>
  <si>
    <t>13h à 14h</t>
    <phoneticPr fontId="3" type="noConversion"/>
  </si>
  <si>
    <t>14h à 15h</t>
    <phoneticPr fontId="3" type="noConversion"/>
  </si>
  <si>
    <t>15h à 16h</t>
    <phoneticPr fontId="3" type="noConversion"/>
  </si>
  <si>
    <t>16h à 17h</t>
    <phoneticPr fontId="3" type="noConversion"/>
  </si>
  <si>
    <t>17h à 18h</t>
    <phoneticPr fontId="3" type="noConversion"/>
  </si>
  <si>
    <t>18h à 19h</t>
    <phoneticPr fontId="3" type="noConversion"/>
  </si>
  <si>
    <t>19h à 20h</t>
    <phoneticPr fontId="3" type="noConversion"/>
  </si>
  <si>
    <t>20h à 21h</t>
    <phoneticPr fontId="3" type="noConversion"/>
  </si>
  <si>
    <t>Oui</t>
    <phoneticPr fontId="3" type="noConversion"/>
  </si>
  <si>
    <t>Matin</t>
    <phoneticPr fontId="3" type="noConversion"/>
  </si>
  <si>
    <t>La feuille "GrandTableau" donne le Tableau général des adorateurs (pour affichage)</t>
    <phoneticPr fontId="3" type="noConversion"/>
  </si>
  <si>
    <t>Coordinateur</t>
    <phoneticPr fontId="3" type="noConversion"/>
  </si>
  <si>
    <t>Resp. Division</t>
    <phoneticPr fontId="3" type="noConversion"/>
  </si>
  <si>
    <t>Ville</t>
    <phoneticPr fontId="3" type="noConversion"/>
  </si>
  <si>
    <t>20h à 21h</t>
  </si>
  <si>
    <t>21h à 22h</t>
  </si>
  <si>
    <t>22h à 23h</t>
  </si>
  <si>
    <t>MISE EN FORME (GrandTableau, Liste Equipes, Responsables, Tableau de division)</t>
    <phoneticPr fontId="3" type="noConversion"/>
  </si>
  <si>
    <t xml:space="preserve">Le base de données peut avoir un nombre maxi de 2 responsables par type de responsabilité </t>
    <phoneticPr fontId="3" type="noConversion"/>
  </si>
  <si>
    <t>(par exemple, on ne peut avoir 3 responsables de division "Matin", sinon le 3ème ne s'affiche pas…)</t>
    <phoneticPr fontId="3" type="noConversion"/>
  </si>
  <si>
    <t>PRÉSENTATION DES TABLEAUX À IMPRIMER</t>
    <phoneticPr fontId="3" type="noConversion"/>
  </si>
  <si>
    <t>02h à 3h</t>
    <phoneticPr fontId="3" type="noConversion"/>
  </si>
  <si>
    <t>03h à 4h</t>
    <phoneticPr fontId="3" type="noConversion"/>
  </si>
  <si>
    <t>04h à 5h</t>
    <phoneticPr fontId="3" type="noConversion"/>
  </si>
  <si>
    <t>05h à 6h</t>
    <phoneticPr fontId="3" type="noConversion"/>
  </si>
  <si>
    <t>07h à 8h</t>
    <phoneticPr fontId="3" type="noConversion"/>
  </si>
  <si>
    <t>03h à 4h</t>
  </si>
  <si>
    <t>samedi</t>
  </si>
  <si>
    <t>04h à 5h</t>
  </si>
  <si>
    <t>dimanche</t>
  </si>
  <si>
    <t>05h à 6h</t>
  </si>
  <si>
    <t>11h à midi</t>
  </si>
  <si>
    <t>13h à 14h</t>
  </si>
  <si>
    <t>14h à 15h</t>
  </si>
  <si>
    <t>15h à 16h</t>
  </si>
  <si>
    <t>16h à 17h</t>
  </si>
  <si>
    <t>17h à 18h</t>
  </si>
  <si>
    <t>18h à 19h</t>
  </si>
  <si>
    <t>19h à 20h</t>
  </si>
  <si>
    <t>midi à 13h</t>
    <phoneticPr fontId="3" type="noConversion"/>
  </si>
  <si>
    <t>13h à 14h</t>
    <phoneticPr fontId="3" type="noConversion"/>
  </si>
  <si>
    <t>vendredi</t>
    <phoneticPr fontId="3" type="noConversion"/>
  </si>
  <si>
    <t>samedi</t>
    <phoneticPr fontId="3" type="noConversion"/>
  </si>
  <si>
    <t>dimanche</t>
    <phoneticPr fontId="3" type="noConversion"/>
  </si>
  <si>
    <t>minuit à 1h</t>
    <phoneticPr fontId="3" type="noConversion"/>
  </si>
  <si>
    <t>Tableau avec le 2ème adorateur pour chaque heure (ci-dessus). Pour les tableaux de division avec tel et email</t>
    <phoneticPr fontId="3" type="noConversion"/>
  </si>
  <si>
    <t>mercredi</t>
  </si>
  <si>
    <t>mercredi</t>
    <phoneticPr fontId="3" type="noConversion"/>
  </si>
  <si>
    <t>jeudi</t>
  </si>
  <si>
    <t>jeudi</t>
    <phoneticPr fontId="3" type="noConversion"/>
  </si>
  <si>
    <t>vendredi</t>
  </si>
  <si>
    <t>vendredi</t>
    <phoneticPr fontId="3" type="noConversion"/>
  </si>
  <si>
    <t>samedi</t>
    <phoneticPr fontId="3" type="noConversion"/>
  </si>
  <si>
    <t>Resp. de division Après-Midi :</t>
    <phoneticPr fontId="3" type="noConversion"/>
  </si>
  <si>
    <t>Equipe de 13h à 14h</t>
    <phoneticPr fontId="3" type="noConversion"/>
  </si>
  <si>
    <t>Equipe de 14h à 15h</t>
    <phoneticPr fontId="3" type="noConversion"/>
  </si>
  <si>
    <t>Equipe de 15h à 16h</t>
    <phoneticPr fontId="3" type="noConversion"/>
  </si>
  <si>
    <t>Equipe de 16h à 17h</t>
    <phoneticPr fontId="3" type="noConversion"/>
  </si>
  <si>
    <t>Equipe de 17h à 18h</t>
    <phoneticPr fontId="3" type="noConversion"/>
  </si>
  <si>
    <t>Equipe de 18h à 19h</t>
    <phoneticPr fontId="3" type="noConversion"/>
  </si>
  <si>
    <t>Resp. de division SOIR :</t>
  </si>
  <si>
    <t>Resp. de division SOIR :</t>
    <phoneticPr fontId="3" type="noConversion"/>
  </si>
  <si>
    <t>Equipe de 19h à 20h</t>
    <phoneticPr fontId="3" type="noConversion"/>
  </si>
  <si>
    <t>Equipe de 20h à 21h</t>
    <phoneticPr fontId="3" type="noConversion"/>
  </si>
  <si>
    <t>Equipe de 21h à 22h</t>
    <phoneticPr fontId="3" type="noConversion"/>
  </si>
  <si>
    <t>Equipe de 22h à 23h</t>
    <phoneticPr fontId="3" type="noConversion"/>
  </si>
  <si>
    <t>Equipe de 23h à Minuit</t>
    <phoneticPr fontId="3" type="noConversion"/>
  </si>
  <si>
    <t>02h à 3h</t>
    <phoneticPr fontId="3" type="noConversion"/>
  </si>
  <si>
    <t>05h à 6h</t>
    <phoneticPr fontId="3" type="noConversion"/>
  </si>
  <si>
    <t>06h à 7h</t>
    <phoneticPr fontId="3" type="noConversion"/>
  </si>
  <si>
    <t>07h à 8h</t>
    <phoneticPr fontId="3" type="noConversion"/>
  </si>
  <si>
    <t>11h à midi</t>
    <phoneticPr fontId="3" type="noConversion"/>
  </si>
  <si>
    <t>Si un adorateur interrompt son adoration pour un temps, vous pouvez uniquement effacer son heure et son jour (sans tout supprimer)</t>
    <phoneticPr fontId="3" type="noConversion"/>
  </si>
  <si>
    <t>GÉNÉRALITÉS POUR LA FEUILLE "Données"</t>
    <phoneticPr fontId="3" type="noConversion"/>
  </si>
  <si>
    <t>CAPACITÉ DE LA BASE DE DONNÉE</t>
    <phoneticPr fontId="3" type="noConversion"/>
  </si>
  <si>
    <t>Adresse</t>
    <phoneticPr fontId="3" type="noConversion"/>
  </si>
  <si>
    <t>CP</t>
    <phoneticPr fontId="3" type="noConversion"/>
  </si>
  <si>
    <t>dimanche</t>
    <phoneticPr fontId="3" type="noConversion"/>
  </si>
  <si>
    <t>HEURE</t>
    <phoneticPr fontId="3" type="noConversion"/>
  </si>
  <si>
    <t>JOUR</t>
    <phoneticPr fontId="3" type="noConversion"/>
  </si>
  <si>
    <t>01h à 2h</t>
  </si>
  <si>
    <t>02h à 3h</t>
  </si>
  <si>
    <t>Tableau qui donne les plages à rechercher après avoir inscrit le 4ème adorateur / heure (ci-dessus)</t>
    <phoneticPr fontId="3" type="noConversion"/>
  </si>
  <si>
    <t>NOM</t>
    <phoneticPr fontId="3" type="noConversion"/>
  </si>
  <si>
    <t>Tableau avec les nombres d'adorateurs par heure</t>
    <phoneticPr fontId="3" type="noConversion"/>
  </si>
  <si>
    <t>(vide)</t>
  </si>
  <si>
    <t>Tableau avec le 3ème adorateur pour chaque heure (ci-dessus)</t>
    <phoneticPr fontId="3" type="noConversion"/>
  </si>
  <si>
    <t>Tableau qui donne les plages à rechercher après avoir inscrit le 3ème adorateur / heure (ci-dessus)</t>
    <phoneticPr fontId="3" type="noConversion"/>
  </si>
  <si>
    <t>Tableau avec le 4ème adorateur pour chaque heure (ci-dessus)</t>
    <phoneticPr fontId="3" type="noConversion"/>
  </si>
  <si>
    <t>TABLEAU DE DIVISION APRÈS MIDI</t>
    <phoneticPr fontId="3" type="noConversion"/>
  </si>
  <si>
    <t>TABLEAU DE DIVISION NUIT</t>
    <phoneticPr fontId="3" type="noConversion"/>
  </si>
  <si>
    <t>lundi</t>
    <phoneticPr fontId="3" type="noConversion"/>
  </si>
  <si>
    <t>mardi</t>
    <phoneticPr fontId="3" type="noConversion"/>
  </si>
  <si>
    <t>mercredi</t>
    <phoneticPr fontId="3" type="noConversion"/>
  </si>
  <si>
    <t>jeudi</t>
    <phoneticPr fontId="3" type="noConversion"/>
  </si>
  <si>
    <t>vendredi</t>
    <phoneticPr fontId="3" type="noConversion"/>
  </si>
  <si>
    <t>samedi</t>
    <phoneticPr fontId="3" type="noConversion"/>
  </si>
  <si>
    <t>dimanche</t>
    <phoneticPr fontId="3" type="noConversion"/>
  </si>
  <si>
    <t>Attention, il faut activer les macros en ouvrant ce fichier</t>
    <phoneticPr fontId="3" type="noConversion"/>
  </si>
  <si>
    <t>PRENOM</t>
    <phoneticPr fontId="3" type="noConversion"/>
  </si>
  <si>
    <t>lundi</t>
  </si>
  <si>
    <t>lundi</t>
    <phoneticPr fontId="3" type="noConversion"/>
  </si>
  <si>
    <t>mardi</t>
  </si>
  <si>
    <t>mardi</t>
    <phoneticPr fontId="3" type="noConversion"/>
  </si>
  <si>
    <t>01h à 2h</t>
    <phoneticPr fontId="3" type="noConversion"/>
  </si>
  <si>
    <t>Après-Midi</t>
    <phoneticPr fontId="3" type="noConversion"/>
  </si>
  <si>
    <t>Soir</t>
    <phoneticPr fontId="3" type="noConversion"/>
  </si>
  <si>
    <t>Nuit</t>
    <phoneticPr fontId="3" type="noConversion"/>
  </si>
  <si>
    <t>La base de données peut accueillir jusqu'à 500 adorateurs. Dans le cas supérieur, il faut modifier les formules du classeur.</t>
    <phoneticPr fontId="3" type="noConversion"/>
  </si>
  <si>
    <t>02h à 3h</t>
    <phoneticPr fontId="3" type="noConversion"/>
  </si>
  <si>
    <t>03h à 4h</t>
    <phoneticPr fontId="3" type="noConversion"/>
  </si>
  <si>
    <t>04h à 5h</t>
    <phoneticPr fontId="3" type="noConversion"/>
  </si>
  <si>
    <t>05h à 6h</t>
    <phoneticPr fontId="3" type="noConversion"/>
  </si>
  <si>
    <t>06h à 7h</t>
  </si>
  <si>
    <t>06h à 7h</t>
    <phoneticPr fontId="3" type="noConversion"/>
  </si>
  <si>
    <t>07h à 8h</t>
  </si>
  <si>
    <t>07h à 8h</t>
    <phoneticPr fontId="3" type="noConversion"/>
  </si>
  <si>
    <t>08h à 9h</t>
  </si>
  <si>
    <t>08h à 9h</t>
    <phoneticPr fontId="3" type="noConversion"/>
  </si>
  <si>
    <t>09h à 10h</t>
  </si>
  <si>
    <t>09h à 10h</t>
    <phoneticPr fontId="3" type="noConversion"/>
  </si>
  <si>
    <t>lundi</t>
    <phoneticPr fontId="3" type="noConversion"/>
  </si>
  <si>
    <t>mercredi</t>
    <phoneticPr fontId="3" type="noConversion"/>
  </si>
  <si>
    <t>jeudi</t>
    <phoneticPr fontId="3" type="noConversion"/>
  </si>
  <si>
    <t>vendredi</t>
    <phoneticPr fontId="3" type="noConversion"/>
  </si>
  <si>
    <t>samedi</t>
    <phoneticPr fontId="3" type="noConversion"/>
  </si>
  <si>
    <t>dimanche</t>
    <phoneticPr fontId="3" type="noConversion"/>
  </si>
  <si>
    <t>10h à 11h</t>
  </si>
  <si>
    <t>10h à 11h</t>
    <phoneticPr fontId="3" type="noConversion"/>
  </si>
  <si>
    <t>11h à midi</t>
    <phoneticPr fontId="3" type="noConversion"/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</si>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</sst>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u/>
      <sz val="12"/>
      <name val="Verdana"/>
    </font>
    <font>
      <b/>
      <sz val="12"/>
      <name val="Verdana"/>
    </font>
    <font>
      <b/>
      <sz val="14"/>
      <name val="Verdana"/>
    </font>
    <font>
      <sz val="14"/>
      <name val="Verdana"/>
    </font>
    <font>
      <sz val="10"/>
      <color indexed="10"/>
      <name val="Verdana"/>
    </font>
    <font>
      <b/>
      <sz val="11"/>
      <name val="Verdana"/>
    </font>
    <font>
      <sz val="11"/>
      <name val="Verdana"/>
    </font>
    <font>
      <b/>
      <u/>
      <sz val="14"/>
      <name val="Verdana"/>
    </font>
    <font>
      <b/>
      <sz val="11"/>
      <color indexed="10"/>
      <name val="Verdana"/>
    </font>
    <font>
      <b/>
      <sz val="11"/>
      <color indexed="12"/>
      <name val="Verdana"/>
    </font>
    <font>
      <sz val="10"/>
      <color indexed="12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0" fillId="2" borderId="1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3" xfId="0" applyFill="1" applyBorder="1"/>
    <xf numFmtId="0" fontId="0" fillId="3" borderId="4" xfId="0" applyFill="1" applyBorder="1"/>
    <xf numFmtId="0" fontId="5" fillId="0" borderId="0" xfId="0" applyFont="1"/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4" borderId="0" xfId="0" applyFont="1" applyFill="1"/>
    <xf numFmtId="0" fontId="0" fillId="4" borderId="0" xfId="0" applyFill="1"/>
    <xf numFmtId="0" fontId="0" fillId="4" borderId="0" xfId="0" applyNumberFormat="1" applyFill="1"/>
    <xf numFmtId="0" fontId="1" fillId="4" borderId="19" xfId="0" applyNumberFormat="1" applyFont="1" applyFill="1" applyBorder="1"/>
    <xf numFmtId="0" fontId="2" fillId="4" borderId="0" xfId="0" applyNumberFormat="1" applyFont="1" applyFill="1" applyBorder="1"/>
    <xf numFmtId="0" fontId="2" fillId="4" borderId="0" xfId="0" applyNumberFormat="1" applyFont="1" applyFill="1"/>
    <xf numFmtId="0" fontId="0" fillId="0" borderId="0" xfId="0" applyFill="1" applyBorder="1"/>
    <xf numFmtId="0" fontId="10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Border="1"/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16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Fill="1" applyBorder="1"/>
    <xf numFmtId="49" fontId="0" fillId="0" borderId="0" xfId="0" applyNumberFormat="1" applyFill="1" applyBorder="1"/>
    <xf numFmtId="0" fontId="2" fillId="0" borderId="0" xfId="0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/>
    <xf numFmtId="49" fontId="1" fillId="0" borderId="0" xfId="0" applyNumberFormat="1" applyFont="1" applyFill="1" applyBorder="1"/>
    <xf numFmtId="0" fontId="10" fillId="0" borderId="0" xfId="0" applyFont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/>
    <xf numFmtId="0" fontId="1" fillId="0" borderId="0" xfId="0" applyFont="1"/>
    <xf numFmtId="0" fontId="11" fillId="0" borderId="0" xfId="0" applyFont="1"/>
    <xf numFmtId="0" fontId="0" fillId="0" borderId="5" xfId="0" applyFill="1" applyBorder="1"/>
    <xf numFmtId="0" fontId="0" fillId="2" borderId="10" xfId="0" applyFill="1" applyBorder="1"/>
    <xf numFmtId="0" fontId="13" fillId="0" borderId="0" xfId="0" applyFont="1"/>
    <xf numFmtId="0" fontId="14" fillId="0" borderId="0" xfId="0" applyFont="1"/>
    <xf numFmtId="0" fontId="0" fillId="0" borderId="20" xfId="0" pivotButton="1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0" borderId="20" xfId="0" applyNumberFormat="1" applyBorder="1"/>
    <xf numFmtId="0" fontId="0" fillId="0" borderId="22" xfId="0" applyNumberFormat="1" applyBorder="1"/>
    <xf numFmtId="0" fontId="0" fillId="0" borderId="23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6" borderId="20" xfId="0" applyFill="1" applyBorder="1"/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2411.377740277778" createdVersion="1" refreshedVersion="6" recordCount="45" upgradeOnRefresh="1">
  <cacheSource type="worksheet">
    <worksheetSource ref="B3:D459" sheet="Données"/>
  </cacheSource>
  <cacheFields count="3">
    <cacheField name="PRENOM" numFmtId="0">
      <sharedItems containsNonDate="0" containsString="0" containsBlank="1"/>
    </cacheField>
    <cacheField name="JOUR" numFmtId="0">
      <sharedItems containsNonDate="0" containsBlank="1" count="8">
        <m/>
        <s v="dimanche" u="1"/>
        <s v="mercredi" u="1"/>
        <s v="samedi" u="1"/>
        <s v="jeudi" u="1"/>
        <s v="lundi" u="1"/>
        <s v="vendredi" u="1"/>
        <s v="mardi" u="1"/>
      </sharedItems>
    </cacheField>
    <cacheField name="HEURE" numFmtId="0">
      <sharedItems containsNonDate="0" containsBlank="1" count="18">
        <m/>
        <s v="01h à 2h" u="1"/>
        <s v="16h à 17h" u="1"/>
        <s v="19h à 20h" u="1"/>
        <s v="08h à 9h" u="1"/>
        <s v="10h à 11h" u="1"/>
        <s v="03h à 4h" u="1"/>
        <s v="22h à 23h" u="1"/>
        <s v="05h à 6h" u="1"/>
        <s v="23h à minuit" u="1"/>
        <s v="00h à 1h" u="1"/>
        <s v="07h à 8h" u="1"/>
        <s v="09h à 10h" u="1"/>
        <s v="20h à 21h" u="1"/>
        <s v="02h à 3h" u="1"/>
        <s v="18h à 19h" u="1"/>
        <s v="04h à 5h" u="1"/>
        <s v="11h à midi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  <r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5" dataOnRows="1" autoFormatId="0" applyNumberFormats="0" applyBorderFormats="0" applyFontFormats="0" applyPatternFormats="0" applyAlignmentFormats="0" applyWidthHeightFormats="1" dataCaption="Données" updatedVersion="6" showItems="0" showMultipleLabel="0" showMemberPropertyTips="0" useAutoFormatting="1" indent="0" compact="0" compactData="0" gridDropZones="1">
  <location ref="A3:C6" firstHeaderRow="1" firstDataRow="2" firstDataCol="1"/>
  <pivotFields count="3">
    <pivotField dataField="1" compact="0" outline="0" subtotalTop="0" showAll="0" includeNewItemsInFilter="1"/>
    <pivotField axis="axisCol" compact="0" outline="0" subtotalTop="0" showAll="0" includeNewItemsInFilter="1" sortType="ascending" rankBy="0">
      <items count="9">
        <item m="1" x="5"/>
        <item m="1" x="7"/>
        <item m="1" x="2"/>
        <item m="1" x="4"/>
        <item m="1" x="6"/>
        <item m="1" x="3"/>
        <item m="1" x="1"/>
        <item x="0"/>
        <item t="default"/>
      </items>
    </pivotField>
    <pivotField axis="axisRow" compact="0" outline="0" subtotalTop="0" showAll="0" includeNewItemsInFilter="1" sortType="ascending" rankBy="0">
      <items count="19">
        <item m="1" x="10"/>
        <item m="1" x="1"/>
        <item m="1" x="14"/>
        <item m="1" x="6"/>
        <item m="1" x="16"/>
        <item m="1" x="8"/>
        <item m="1" x="11"/>
        <item m="1" x="4"/>
        <item m="1" x="12"/>
        <item m="1" x="5"/>
        <item m="1" x="17"/>
        <item m="1" x="2"/>
        <item m="1" x="15"/>
        <item m="1" x="3"/>
        <item m="1" x="13"/>
        <item m="1" x="7"/>
        <item m="1" x="9"/>
        <item x="0"/>
        <item t="default"/>
      </items>
    </pivotField>
  </pivotFields>
  <rowFields count="1">
    <field x="2"/>
  </rowFields>
  <rowItems count="2">
    <i>
      <x v="17"/>
    </i>
    <i t="grand">
      <x/>
    </i>
  </rowItems>
  <colFields count="1">
    <field x="1"/>
  </colFields>
  <colItems count="2">
    <i>
      <x v="7"/>
    </i>
    <i t="grand">
      <x/>
    </i>
  </colItems>
  <dataFields count="1">
    <dataField name="NOMBRE" fld="0" subtotal="count" baseField="0" baseItem="0"/>
  </dataFields>
  <formats count="1">
    <format dxfId="1">
      <pivotArea type="origin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view="pageLayout" topLeftCell="A172" zoomScale="125" zoomScaleNormal="125" zoomScalePageLayoutView="125" workbookViewId="0">
      <selection activeCell="I202" sqref="I202"/>
    </sheetView>
  </sheetViews>
  <sheetFormatPr baseColWidth="10" defaultColWidth="10.6640625" defaultRowHeight="13" x14ac:dyDescent="0.15"/>
  <cols>
    <col min="1" max="2" width="10.6640625" style="54"/>
    <col min="3" max="3" width="9.5" style="54" customWidth="1"/>
    <col min="4" max="4" width="10" style="54" customWidth="1"/>
    <col min="5" max="5" width="11.33203125" style="75" customWidth="1"/>
    <col min="6" max="6" width="12.83203125" style="75" customWidth="1"/>
    <col min="7" max="7" width="14.6640625" style="75" customWidth="1"/>
    <col min="8" max="8" width="10.83203125" style="76" customWidth="1"/>
    <col min="9" max="9" width="11.1640625" style="76" customWidth="1"/>
    <col min="10" max="10" width="12.83203125" style="76" customWidth="1"/>
    <col min="11" max="12" width="12.83203125" customWidth="1"/>
    <col min="13" max="13" width="7.5" customWidth="1"/>
    <col min="14" max="14" width="4.5" style="54" customWidth="1"/>
    <col min="15" max="15" width="8.5" style="54" customWidth="1"/>
    <col min="16" max="16384" width="10.6640625" style="54"/>
  </cols>
  <sheetData>
    <row r="1" spans="1:13" ht="16" x14ac:dyDescent="0.2">
      <c r="A1" s="74" t="s">
        <v>49</v>
      </c>
    </row>
    <row r="3" spans="1:13" x14ac:dyDescent="0.15">
      <c r="A3" s="77" t="s">
        <v>187</v>
      </c>
      <c r="B3" s="78" t="s">
        <v>203</v>
      </c>
      <c r="C3" s="78" t="s">
        <v>183</v>
      </c>
      <c r="D3" s="78" t="s">
        <v>182</v>
      </c>
      <c r="E3" s="79" t="s">
        <v>48</v>
      </c>
      <c r="F3" s="79" t="s">
        <v>46</v>
      </c>
      <c r="G3" s="79" t="s">
        <v>47</v>
      </c>
      <c r="H3" s="79" t="s">
        <v>115</v>
      </c>
      <c r="I3" s="79" t="s">
        <v>116</v>
      </c>
      <c r="J3" s="79" t="s">
        <v>8</v>
      </c>
      <c r="K3" s="79" t="s">
        <v>179</v>
      </c>
      <c r="L3" s="79" t="s">
        <v>180</v>
      </c>
      <c r="M3" s="79" t="s">
        <v>117</v>
      </c>
    </row>
  </sheetData>
  <dataConsolidate/>
  <phoneticPr fontId="3" type="noConversion"/>
  <dataValidations count="9">
    <dataValidation type="list" allowBlank="1" showInputMessage="1" showErrorMessage="1" sqref="C457:C460">
      <formula1>$O$1:$O$3</formula1>
    </dataValidation>
    <dataValidation type="list" allowBlank="1" showInputMessage="1" showErrorMessage="1" sqref="D457:D460 J457">
      <formula1>$P$1:$P$3</formula1>
    </dataValidation>
    <dataValidation type="list" allowBlank="1" showInputMessage="1" showErrorMessage="1" sqref="H457">
      <formula1>$Q$1:$Q$2</formula1>
    </dataValidation>
    <dataValidation type="list" allowBlank="1" showInputMessage="1" showErrorMessage="1" sqref="I457">
      <formula1>#REF!</formula1>
    </dataValidation>
    <dataValidation type="list" allowBlank="1" showInputMessage="1" showErrorMessage="1" sqref="D4:D456">
      <formula1>ListeHeure</formula1>
    </dataValidation>
    <dataValidation type="list" allowBlank="1" showInputMessage="1" showErrorMessage="1" sqref="C4:C456">
      <formula1>ListeJour</formula1>
    </dataValidation>
    <dataValidation type="list" allowBlank="1" showInputMessage="1" showErrorMessage="1" sqref="J4:J456">
      <formula1>ListeHeureResp</formula1>
    </dataValidation>
    <dataValidation type="list" allowBlank="1" showInputMessage="1" showErrorMessage="1" sqref="I4:I456">
      <formula1>ListeDivision</formula1>
    </dataValidation>
    <dataValidation type="list" allowBlank="1" showInputMessage="1" showErrorMessage="1" sqref="H4:H456">
      <formula1>ListeCoordinateur</formula1>
    </dataValidation>
  </dataValidations>
  <pageMargins left="0.62222222222222223" right="0.48888888888888887" top="0.45555555555555555" bottom="0.87777777777777777" header="0.34444444444444444" footer="0.45555555555555555"/>
  <pageSetup paperSize="9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view="pageLayout" zoomScaleNormal="100" workbookViewId="0">
      <selection activeCell="B31" sqref="B31"/>
    </sheetView>
  </sheetViews>
  <sheetFormatPr baseColWidth="10" defaultRowHeight="13" x14ac:dyDescent="0.15"/>
  <cols>
    <col min="10" max="10" width="14.5" customWidth="1"/>
  </cols>
  <sheetData>
    <row r="1" spans="1:2" ht="18" x14ac:dyDescent="0.2">
      <c r="A1" s="84" t="s">
        <v>55</v>
      </c>
    </row>
    <row r="2" spans="1:2" ht="18" x14ac:dyDescent="0.2">
      <c r="A2" s="84"/>
    </row>
    <row r="3" spans="1:2" ht="14" x14ac:dyDescent="0.15">
      <c r="A3" s="87" t="s">
        <v>202</v>
      </c>
    </row>
    <row r="4" spans="1:2" ht="14" x14ac:dyDescent="0.15">
      <c r="A4" s="82" t="s">
        <v>177</v>
      </c>
    </row>
    <row r="5" spans="1:2" ht="14" x14ac:dyDescent="0.15">
      <c r="A5" s="67" t="s">
        <v>54</v>
      </c>
    </row>
    <row r="6" spans="1:2" ht="14" x14ac:dyDescent="0.15">
      <c r="A6" s="66" t="s">
        <v>16</v>
      </c>
    </row>
    <row r="7" spans="1:2" ht="14" x14ac:dyDescent="0.15">
      <c r="A7" s="66" t="s">
        <v>101</v>
      </c>
    </row>
    <row r="8" spans="1:2" ht="14" x14ac:dyDescent="0.15">
      <c r="A8" s="66" t="s">
        <v>176</v>
      </c>
    </row>
    <row r="9" spans="1:2" ht="14" x14ac:dyDescent="0.15">
      <c r="A9" s="66" t="s">
        <v>56</v>
      </c>
    </row>
    <row r="10" spans="1:2" ht="14" x14ac:dyDescent="0.15">
      <c r="A10" s="66" t="s">
        <v>57</v>
      </c>
    </row>
    <row r="12" spans="1:2" x14ac:dyDescent="0.15">
      <c r="A12" s="83" t="s">
        <v>178</v>
      </c>
    </row>
    <row r="13" spans="1:2" ht="14" x14ac:dyDescent="0.15">
      <c r="A13" s="66" t="s">
        <v>212</v>
      </c>
    </row>
    <row r="14" spans="1:2" ht="14" x14ac:dyDescent="0.15">
      <c r="A14" s="66" t="s">
        <v>37</v>
      </c>
    </row>
    <row r="15" spans="1:2" ht="14" x14ac:dyDescent="0.15">
      <c r="A15" s="66" t="s">
        <v>122</v>
      </c>
    </row>
    <row r="16" spans="1:2" x14ac:dyDescent="0.15">
      <c r="B16" t="s">
        <v>123</v>
      </c>
    </row>
    <row r="18" spans="1:1" ht="14" x14ac:dyDescent="0.15">
      <c r="A18" s="82" t="s">
        <v>121</v>
      </c>
    </row>
    <row r="19" spans="1:1" ht="14" x14ac:dyDescent="0.15">
      <c r="A19" s="66" t="s">
        <v>100</v>
      </c>
    </row>
    <row r="20" spans="1:1" ht="14" x14ac:dyDescent="0.15">
      <c r="A20" s="66" t="s">
        <v>38</v>
      </c>
    </row>
    <row r="21" spans="1:1" ht="14" x14ac:dyDescent="0.15">
      <c r="A21" s="66" t="s">
        <v>102</v>
      </c>
    </row>
    <row r="22" spans="1:1" ht="14" x14ac:dyDescent="0.15">
      <c r="A22" s="66" t="s">
        <v>103</v>
      </c>
    </row>
    <row r="23" spans="1:1" ht="14" x14ac:dyDescent="0.15">
      <c r="A23" s="66"/>
    </row>
    <row r="24" spans="1:1" ht="14" x14ac:dyDescent="0.15">
      <c r="A24" s="82" t="s">
        <v>124</v>
      </c>
    </row>
    <row r="25" spans="1:1" x14ac:dyDescent="0.15">
      <c r="A25" t="s">
        <v>53</v>
      </c>
    </row>
    <row r="26" spans="1:1" x14ac:dyDescent="0.15">
      <c r="A26" t="s">
        <v>114</v>
      </c>
    </row>
    <row r="27" spans="1:1" x14ac:dyDescent="0.15">
      <c r="A27" t="s">
        <v>58</v>
      </c>
    </row>
    <row r="28" spans="1:1" x14ac:dyDescent="0.15">
      <c r="A28" t="s">
        <v>0</v>
      </c>
    </row>
    <row r="29" spans="1:1" x14ac:dyDescent="0.15">
      <c r="A29" t="s">
        <v>7</v>
      </c>
    </row>
    <row r="30" spans="1:1" x14ac:dyDescent="0.15">
      <c r="A30" t="s">
        <v>39</v>
      </c>
    </row>
    <row r="31" spans="1:1" x14ac:dyDescent="0.15">
      <c r="A31" t="s">
        <v>40</v>
      </c>
    </row>
    <row r="32" spans="1:1" s="88" customFormat="1" x14ac:dyDescent="0.15">
      <c r="A32" s="88" t="s">
        <v>36</v>
      </c>
    </row>
  </sheetData>
  <phoneticPr fontId="3" type="noConversion"/>
  <pageMargins left="0.3611111111111111" right="0.33333333333333331" top="0.984251969" bottom="0.69444444444444442" header="0.5" footer="0.5"/>
  <pageSetup paperSize="9" orientation="landscape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Layout" zoomScaleNormal="100" workbookViewId="0">
      <selection activeCell="B12" sqref="B12"/>
    </sheetView>
  </sheetViews>
  <sheetFormatPr baseColWidth="10" defaultColWidth="10.6640625" defaultRowHeight="57" customHeight="1" x14ac:dyDescent="0.15"/>
  <cols>
    <col min="1" max="1" width="20.6640625" style="45" customWidth="1"/>
    <col min="2" max="256" width="20.6640625" style="46" customWidth="1"/>
    <col min="257" max="16384" width="10.6640625" style="46"/>
  </cols>
  <sheetData>
    <row r="1" spans="1:8" s="45" customFormat="1" ht="57" customHeight="1" x14ac:dyDescent="0.15">
      <c r="A1" s="26"/>
      <c r="B1" s="27" t="s">
        <v>26</v>
      </c>
      <c r="C1" s="27" t="s">
        <v>27</v>
      </c>
      <c r="D1" s="27" t="s">
        <v>28</v>
      </c>
      <c r="E1" s="27" t="s">
        <v>29</v>
      </c>
      <c r="F1" s="27" t="s">
        <v>145</v>
      </c>
      <c r="G1" s="27" t="s">
        <v>146</v>
      </c>
      <c r="H1" s="28" t="s">
        <v>147</v>
      </c>
    </row>
    <row r="2" spans="1:8" ht="57" customHeight="1" x14ac:dyDescent="0.15">
      <c r="A2" s="29" t="s">
        <v>148</v>
      </c>
      <c r="B2" s="30" t="str">
        <f ca="1">IF(tmp!B2&lt;&gt;"",tmp!B2 &amp; " ","") &amp; IF(tmp!B60&lt;&gt;"", "- " &amp;tmp!B60,"") &amp; IF(tmp!B118&lt;&gt;"", "- " &amp;tmp!B118,"") &amp; IF(tmp!B176&lt;&gt;"", "- " &amp;tmp!B176,"") &amp; IF(tmp!B234&lt;&gt;"", "- " &amp;tmp!B234,"")</f>
        <v/>
      </c>
      <c r="C2" s="30" t="str">
        <f ca="1">IF(tmp!C2&lt;&gt;"",tmp!C2 &amp; " ","") &amp; IF(tmp!C60&lt;&gt;"", "- " &amp;tmp!C60,"") &amp; IF(tmp!C118&lt;&gt;"", "- " &amp;tmp!C118,"") &amp; IF(tmp!C176&lt;&gt;"", "- " &amp;tmp!C176,"") &amp; IF(tmp!C234&lt;&gt;"", "- " &amp;tmp!C234,"")</f>
        <v/>
      </c>
      <c r="D2" s="30" t="str">
        <f ca="1">IF(tmp!D2&lt;&gt;"",tmp!D2 &amp; " ","") &amp; IF(tmp!D60&lt;&gt;"", "- " &amp;tmp!D60,"") &amp; IF(tmp!D118&lt;&gt;"", "- " &amp;tmp!D118,"") &amp; IF(tmp!D176&lt;&gt;"", "- " &amp;tmp!D176,"") &amp; IF(tmp!D234&lt;&gt;"", "- " &amp;tmp!D234,"")</f>
        <v/>
      </c>
      <c r="E2" s="30" t="str">
        <f ca="1">IF(tmp!E2&lt;&gt;"",tmp!E2 &amp; " ","") &amp; IF(tmp!E60&lt;&gt;"", "- " &amp;tmp!E60,"") &amp; IF(tmp!E118&lt;&gt;"", "- " &amp;tmp!E118,"") &amp; IF(tmp!E176&lt;&gt;"", "- " &amp;tmp!E176,"") &amp; IF(tmp!E234&lt;&gt;"", "- " &amp;tmp!E234,"")</f>
        <v/>
      </c>
      <c r="F2" s="30" t="str">
        <f ca="1">IF(tmp!F2&lt;&gt;"",tmp!F2 &amp; " ","") &amp; IF(tmp!F60&lt;&gt;"", "- " &amp;tmp!F60,"") &amp; IF(tmp!F118&lt;&gt;"", "- " &amp;tmp!F118,"") &amp; IF(tmp!F176&lt;&gt;"", "- " &amp;tmp!F176,"") &amp; IF(tmp!F234&lt;&gt;"", "- " &amp;tmp!F234,"")</f>
        <v/>
      </c>
      <c r="G2" s="30" t="str">
        <f ca="1">IF(tmp!G2&lt;&gt;"",tmp!G2 &amp; " ","") &amp; IF(tmp!G60&lt;&gt;"", "- " &amp;tmp!G60,"") &amp; IF(tmp!G118&lt;&gt;"", "- " &amp;tmp!G118,"") &amp; IF(tmp!G176&lt;&gt;"", "- " &amp;tmp!G176,"") &amp; IF(tmp!G234&lt;&gt;"", "- " &amp;tmp!G234,"")</f>
        <v/>
      </c>
      <c r="H2" s="31" t="str">
        <f ca="1">IF(tmp!H2&lt;&gt;"",tmp!H2 &amp; " ","") &amp; IF(tmp!H60&lt;&gt;"", "- " &amp;tmp!H60,"") &amp; IF(tmp!H118&lt;&gt;"", "- " &amp;tmp!H118,"") &amp; IF(tmp!H176&lt;&gt;"", "- " &amp;tmp!H176,"") &amp; IF(tmp!H234&lt;&gt;"", "- " &amp;tmp!H234,"")</f>
        <v/>
      </c>
    </row>
    <row r="3" spans="1:8" ht="57" customHeight="1" x14ac:dyDescent="0.15">
      <c r="A3" s="29" t="s">
        <v>208</v>
      </c>
      <c r="B3" s="30" t="str">
        <f ca="1">IF(tmp!B3&lt;&gt;"",tmp!B3 &amp; " ","") &amp; IF(tmp!B61&lt;&gt;"", "- " &amp;tmp!B61,"") &amp; IF(tmp!B119&lt;&gt;"", "- " &amp;tmp!B119,"") &amp; IF(tmp!B177&lt;&gt;"", "- " &amp;tmp!B177,"") &amp; IF(tmp!B235&lt;&gt;"", "- " &amp;tmp!B235,"")</f>
        <v/>
      </c>
      <c r="C3" s="30" t="str">
        <f ca="1">IF(tmp!C3&lt;&gt;"",tmp!C3 &amp; " ","") &amp; IF(tmp!C61&lt;&gt;"", "- " &amp;tmp!C61,"") &amp; IF(tmp!C119&lt;&gt;"", "- " &amp;tmp!C119,"") &amp; IF(tmp!C177&lt;&gt;"", "- " &amp;tmp!C177,"") &amp; IF(tmp!C235&lt;&gt;"", "- " &amp;tmp!C235,"")</f>
        <v/>
      </c>
      <c r="D3" s="30" t="str">
        <f ca="1">IF(tmp!D3&lt;&gt;"",tmp!D3 &amp; " ","") &amp; IF(tmp!D61&lt;&gt;"", "- " &amp;tmp!D61,"") &amp; IF(tmp!D119&lt;&gt;"", "- " &amp;tmp!D119,"") &amp; IF(tmp!D177&lt;&gt;"", "- " &amp;tmp!D177,"") &amp; IF(tmp!D235&lt;&gt;"", "- " &amp;tmp!D235,"")</f>
        <v/>
      </c>
      <c r="E3" s="30" t="str">
        <f ca="1">IF(tmp!E3&lt;&gt;"",tmp!E3 &amp; " ","") &amp; IF(tmp!E61&lt;&gt;"", "- " &amp;tmp!E61,"") &amp; IF(tmp!E119&lt;&gt;"", "- " &amp;tmp!E119,"") &amp; IF(tmp!E177&lt;&gt;"", "- " &amp;tmp!E177,"") &amp; IF(tmp!E235&lt;&gt;"", "- " &amp;tmp!E235,"")</f>
        <v/>
      </c>
      <c r="F3" s="30" t="str">
        <f ca="1">IF(tmp!F3&lt;&gt;"",tmp!F3 &amp; " ","") &amp; IF(tmp!F61&lt;&gt;"", "- " &amp;tmp!F61,"") &amp; IF(tmp!F119&lt;&gt;"", "- " &amp;tmp!F119,"") &amp; IF(tmp!F177&lt;&gt;"", "- " &amp;tmp!F177,"") &amp; IF(tmp!F235&lt;&gt;"", "- " &amp;tmp!F235,"")</f>
        <v/>
      </c>
      <c r="G3" s="30" t="str">
        <f ca="1">IF(tmp!G3&lt;&gt;"",tmp!G3 &amp; " ","") &amp; IF(tmp!G61&lt;&gt;"", "- " &amp;tmp!G61,"") &amp; IF(tmp!G119&lt;&gt;"", "- " &amp;tmp!G119,"") &amp; IF(tmp!G177&lt;&gt;"", "- " &amp;tmp!G177,"") &amp; IF(tmp!G235&lt;&gt;"", "- " &amp;tmp!G235,"")</f>
        <v/>
      </c>
      <c r="H3" s="31" t="str">
        <f ca="1">IF(tmp!H3&lt;&gt;"",tmp!H3 &amp; " ","") &amp; IF(tmp!H61&lt;&gt;"", "- " &amp;tmp!H61,"") &amp; IF(tmp!H119&lt;&gt;"", "- " &amp;tmp!H119,"") &amp; IF(tmp!H177&lt;&gt;"", "- " &amp;tmp!H177,"") &amp; IF(tmp!H235&lt;&gt;"", "- " &amp;tmp!H235,"")</f>
        <v/>
      </c>
    </row>
    <row r="4" spans="1:8" ht="57" customHeight="1" x14ac:dyDescent="0.15">
      <c r="A4" s="29" t="s">
        <v>171</v>
      </c>
      <c r="B4" s="30" t="str">
        <f ca="1">IF(tmp!B4&lt;&gt;"",tmp!B4 &amp; " ","") &amp; IF(tmp!B62&lt;&gt;"", "- " &amp;tmp!B62,"") &amp; IF(tmp!B120&lt;&gt;"", "- " &amp;tmp!B120,"") &amp; IF(tmp!B178&lt;&gt;"", "- " &amp;tmp!B178,"") &amp; IF(tmp!B236&lt;&gt;"", "- " &amp;tmp!B236,"")</f>
        <v/>
      </c>
      <c r="C4" s="30" t="str">
        <f ca="1">IF(tmp!C4&lt;&gt;"",tmp!C4 &amp; " ","") &amp; IF(tmp!C62&lt;&gt;"", "- " &amp;tmp!C62,"") &amp; IF(tmp!C120&lt;&gt;"", "- " &amp;tmp!C120,"") &amp; IF(tmp!C178&lt;&gt;"", "- " &amp;tmp!C178,"") &amp; IF(tmp!C236&lt;&gt;"", "- " &amp;tmp!C236,"")</f>
        <v/>
      </c>
      <c r="D4" s="30" t="str">
        <f ca="1">IF(tmp!D4&lt;&gt;"",tmp!D4 &amp; " ","") &amp; IF(tmp!D62&lt;&gt;"", "- " &amp;tmp!D62,"") &amp; IF(tmp!D120&lt;&gt;"", "- " &amp;tmp!D120,"") &amp; IF(tmp!D178&lt;&gt;"", "- " &amp;tmp!D178,"") &amp; IF(tmp!D236&lt;&gt;"", "- " &amp;tmp!D236,"")</f>
        <v/>
      </c>
      <c r="E4" s="30" t="str">
        <f ca="1">IF(tmp!E4&lt;&gt;"",tmp!E4 &amp; " ","") &amp; IF(tmp!E62&lt;&gt;"", "- " &amp;tmp!E62,"") &amp; IF(tmp!E120&lt;&gt;"", "- " &amp;tmp!E120,"") &amp; IF(tmp!E178&lt;&gt;"", "- " &amp;tmp!E178,"") &amp; IF(tmp!E236&lt;&gt;"", "- " &amp;tmp!E236,"")</f>
        <v/>
      </c>
      <c r="F4" s="30" t="str">
        <f ca="1">IF(tmp!F4&lt;&gt;"",tmp!F4 &amp; " ","") &amp; IF(tmp!F62&lt;&gt;"", "- " &amp;tmp!F62,"") &amp; IF(tmp!F120&lt;&gt;"", "- " &amp;tmp!F120,"") &amp; IF(tmp!F178&lt;&gt;"", "- " &amp;tmp!F178,"") &amp; IF(tmp!F236&lt;&gt;"", "- " &amp;tmp!F236,"")</f>
        <v/>
      </c>
      <c r="G4" s="30" t="str">
        <f ca="1">IF(tmp!G4&lt;&gt;"",tmp!G4 &amp; " ","") &amp; IF(tmp!G62&lt;&gt;"", "- " &amp;tmp!G62,"") &amp; IF(tmp!G120&lt;&gt;"", "- " &amp;tmp!G120,"") &amp; IF(tmp!G178&lt;&gt;"", "- " &amp;tmp!G178,"") &amp; IF(tmp!G236&lt;&gt;"", "- " &amp;tmp!G236,"")</f>
        <v/>
      </c>
      <c r="H4" s="31" t="str">
        <f ca="1">IF(tmp!H4&lt;&gt;"",tmp!H4 &amp; " ","") &amp; IF(tmp!H62&lt;&gt;"", "- " &amp;tmp!H62,"") &amp; IF(tmp!H120&lt;&gt;"", "- " &amp;tmp!H120,"") &amp; IF(tmp!H178&lt;&gt;"", "- " &amp;tmp!H178,"") &amp; IF(tmp!H236&lt;&gt;"", "- " &amp;tmp!H236,"")</f>
        <v/>
      </c>
    </row>
    <row r="5" spans="1:8" ht="57" customHeight="1" x14ac:dyDescent="0.15">
      <c r="A5" s="29" t="s">
        <v>126</v>
      </c>
      <c r="B5" s="30" t="str">
        <f ca="1">IF(tmp!B5&lt;&gt;"",tmp!B5 &amp; " ","") &amp; IF(tmp!B63&lt;&gt;"", "- " &amp;tmp!B63,"") &amp; IF(tmp!B121&lt;&gt;"", "- " &amp;tmp!B121,"") &amp; IF(tmp!B179&lt;&gt;"", "- " &amp;tmp!B179,"") &amp; IF(tmp!B237&lt;&gt;"", "- " &amp;tmp!B237,"")</f>
        <v/>
      </c>
      <c r="C5" s="30" t="str">
        <f ca="1">IF(tmp!C5&lt;&gt;"",tmp!C5 &amp; " ","") &amp; IF(tmp!C63&lt;&gt;"", "- " &amp;tmp!C63,"") &amp; IF(tmp!C121&lt;&gt;"", "- " &amp;tmp!C121,"") &amp; IF(tmp!C179&lt;&gt;"", "- " &amp;tmp!C179,"") &amp; IF(tmp!C237&lt;&gt;"", "- " &amp;tmp!C237,"")</f>
        <v/>
      </c>
      <c r="D5" s="30" t="str">
        <f ca="1">IF(tmp!D5&lt;&gt;"",tmp!D5 &amp; " ","") &amp; IF(tmp!D63&lt;&gt;"", "- " &amp;tmp!D63,"") &amp; IF(tmp!D121&lt;&gt;"", "- " &amp;tmp!D121,"") &amp; IF(tmp!D179&lt;&gt;"", "- " &amp;tmp!D179,"") &amp; IF(tmp!D237&lt;&gt;"", "- " &amp;tmp!D237,"")</f>
        <v/>
      </c>
      <c r="E5" s="30" t="str">
        <f ca="1">IF(tmp!E5&lt;&gt;"",tmp!E5 &amp; " ","") &amp; IF(tmp!E63&lt;&gt;"", "- " &amp;tmp!E63,"") &amp; IF(tmp!E121&lt;&gt;"", "- " &amp;tmp!E121,"") &amp; IF(tmp!E179&lt;&gt;"", "- " &amp;tmp!E179,"") &amp; IF(tmp!E237&lt;&gt;"", "- " &amp;tmp!E237,"")</f>
        <v/>
      </c>
      <c r="F5" s="30" t="str">
        <f ca="1">IF(tmp!F5&lt;&gt;"",tmp!F5 &amp; " ","") &amp; IF(tmp!F63&lt;&gt;"", "- " &amp;tmp!F63,"") &amp; IF(tmp!F121&lt;&gt;"", "- " &amp;tmp!F121,"") &amp; IF(tmp!F179&lt;&gt;"", "- " &amp;tmp!F179,"") &amp; IF(tmp!F237&lt;&gt;"", "- " &amp;tmp!F237,"")</f>
        <v/>
      </c>
      <c r="G5" s="30" t="str">
        <f ca="1">IF(tmp!G5&lt;&gt;"",tmp!G5 &amp; " ","") &amp; IF(tmp!G63&lt;&gt;"", "- " &amp;tmp!G63,"") &amp; IF(tmp!G121&lt;&gt;"", "- " &amp;tmp!G121,"") &amp; IF(tmp!G179&lt;&gt;"", "- " &amp;tmp!G179,"") &amp; IF(tmp!G237&lt;&gt;"", "- " &amp;tmp!G237,"")</f>
        <v/>
      </c>
      <c r="H5" s="31" t="str">
        <f ca="1">IF(tmp!H5&lt;&gt;"",tmp!H5 &amp; " ","") &amp; IF(tmp!H63&lt;&gt;"", "- " &amp;tmp!H63,"") &amp; IF(tmp!H121&lt;&gt;"", "- " &amp;tmp!H121,"") &amp; IF(tmp!H179&lt;&gt;"", "- " &amp;tmp!H179,"") &amp; IF(tmp!H237&lt;&gt;"", "- " &amp;tmp!H237,"")</f>
        <v/>
      </c>
    </row>
    <row r="6" spans="1:8" ht="57" customHeight="1" x14ac:dyDescent="0.15">
      <c r="A6" s="29" t="s">
        <v>127</v>
      </c>
      <c r="B6" s="30" t="str">
        <f ca="1">IF(tmp!B6&lt;&gt;"",tmp!B6 &amp; " ","") &amp; IF(tmp!B64&lt;&gt;"", "- " &amp;tmp!B64,"") &amp; IF(tmp!B122&lt;&gt;"", "- " &amp;tmp!B122,"") &amp; IF(tmp!B180&lt;&gt;"", "- " &amp;tmp!B180,"") &amp; IF(tmp!B238&lt;&gt;"", "- " &amp;tmp!B238,"")</f>
        <v/>
      </c>
      <c r="C6" s="30" t="str">
        <f ca="1">IF(tmp!C6&lt;&gt;"",tmp!C6 &amp; " ","") &amp; IF(tmp!C64&lt;&gt;"", "- " &amp;tmp!C64,"") &amp; IF(tmp!C122&lt;&gt;"", "- " &amp;tmp!C122,"") &amp; IF(tmp!C180&lt;&gt;"", "- " &amp;tmp!C180,"") &amp; IF(tmp!C238&lt;&gt;"", "- " &amp;tmp!C238,"")</f>
        <v/>
      </c>
      <c r="D6" s="30" t="str">
        <f ca="1">IF(tmp!D6&lt;&gt;"",tmp!D6 &amp; " ","") &amp; IF(tmp!D64&lt;&gt;"", "- " &amp;tmp!D64,"") &amp; IF(tmp!D122&lt;&gt;"", "- " &amp;tmp!D122,"") &amp; IF(tmp!D180&lt;&gt;"", "- " &amp;tmp!D180,"") &amp; IF(tmp!D238&lt;&gt;"", "- " &amp;tmp!D238,"")</f>
        <v/>
      </c>
      <c r="E6" s="30" t="str">
        <f ca="1">IF(tmp!E6&lt;&gt;"",tmp!E6 &amp; " ","") &amp; IF(tmp!E64&lt;&gt;"", "- " &amp;tmp!E64,"") &amp; IF(tmp!E122&lt;&gt;"", "- " &amp;tmp!E122,"") &amp; IF(tmp!E180&lt;&gt;"", "- " &amp;tmp!E180,"") &amp; IF(tmp!E238&lt;&gt;"", "- " &amp;tmp!E238,"")</f>
        <v/>
      </c>
      <c r="F6" s="30" t="str">
        <f ca="1">IF(tmp!F6&lt;&gt;"",tmp!F6 &amp; " ","") &amp; IF(tmp!F64&lt;&gt;"", "- " &amp;tmp!F64,"") &amp; IF(tmp!F122&lt;&gt;"", "- " &amp;tmp!F122,"") &amp; IF(tmp!F180&lt;&gt;"", "- " &amp;tmp!F180,"") &amp; IF(tmp!F238&lt;&gt;"", "- " &amp;tmp!F238,"")</f>
        <v/>
      </c>
      <c r="G6" s="30" t="str">
        <f ca="1">IF(tmp!G6&lt;&gt;"",tmp!G6 &amp; " ","") &amp; IF(tmp!G64&lt;&gt;"", "- " &amp;tmp!G64,"") &amp; IF(tmp!G122&lt;&gt;"", "- " &amp;tmp!G122,"") &amp; IF(tmp!G180&lt;&gt;"", "- " &amp;tmp!G180,"") &amp; IF(tmp!G238&lt;&gt;"", "- " &amp;tmp!G238,"")</f>
        <v/>
      </c>
      <c r="H6" s="31" t="str">
        <f ca="1">IF(tmp!H6&lt;&gt;"",tmp!H6 &amp; " ","") &amp; IF(tmp!H64&lt;&gt;"", "- " &amp;tmp!H64,"") &amp; IF(tmp!H122&lt;&gt;"", "- " &amp;tmp!H122,"") &amp; IF(tmp!H180&lt;&gt;"", "- " &amp;tmp!H180,"") &amp; IF(tmp!H238&lt;&gt;"", "- " &amp;tmp!H238,"")</f>
        <v/>
      </c>
    </row>
    <row r="7" spans="1:8" ht="57" customHeight="1" x14ac:dyDescent="0.15">
      <c r="A7" s="29" t="s">
        <v>172</v>
      </c>
      <c r="B7" s="30" t="str">
        <f ca="1">IF(tmp!B7&lt;&gt;"",tmp!B7 &amp; " ","") &amp; IF(tmp!B65&lt;&gt;"", "- " &amp;tmp!B65,"") &amp; IF(tmp!B123&lt;&gt;"", "- " &amp;tmp!B123,"") &amp; IF(tmp!B181&lt;&gt;"", "- " &amp;tmp!B181,"") &amp; IF(tmp!B239&lt;&gt;"", "- " &amp;tmp!B239,"")</f>
        <v/>
      </c>
      <c r="C7" s="30" t="str">
        <f ca="1">IF(tmp!C7&lt;&gt;"",tmp!C7 &amp; " ","") &amp; IF(tmp!C65&lt;&gt;"", "- " &amp;tmp!C65,"") &amp; IF(tmp!C123&lt;&gt;"", "- " &amp;tmp!C123,"") &amp; IF(tmp!C181&lt;&gt;"", "- " &amp;tmp!C181,"") &amp; IF(tmp!C239&lt;&gt;"", "- " &amp;tmp!C239,"")</f>
        <v/>
      </c>
      <c r="D7" s="30" t="str">
        <f ca="1">IF(tmp!D7&lt;&gt;"",tmp!D7 &amp; " ","") &amp; IF(tmp!D65&lt;&gt;"", "- " &amp;tmp!D65,"") &amp; IF(tmp!D123&lt;&gt;"", "- " &amp;tmp!D123,"") &amp; IF(tmp!D181&lt;&gt;"", "- " &amp;tmp!D181,"") &amp; IF(tmp!D239&lt;&gt;"", "- " &amp;tmp!D239,"")</f>
        <v/>
      </c>
      <c r="E7" s="30" t="str">
        <f ca="1">IF(tmp!E7&lt;&gt;"",tmp!E7 &amp; " ","") &amp; IF(tmp!E65&lt;&gt;"", "- " &amp;tmp!E65,"") &amp; IF(tmp!E123&lt;&gt;"", "- " &amp;tmp!E123,"") &amp; IF(tmp!E181&lt;&gt;"", "- " &amp;tmp!E181,"") &amp; IF(tmp!E239&lt;&gt;"", "- " &amp;tmp!E239,"")</f>
        <v/>
      </c>
      <c r="F7" s="30" t="str">
        <f ca="1">IF(tmp!F7&lt;&gt;"",tmp!F7 &amp; " ","") &amp; IF(tmp!F65&lt;&gt;"", "- " &amp;tmp!F65,"") &amp; IF(tmp!F123&lt;&gt;"", "- " &amp;tmp!F123,"") &amp; IF(tmp!F181&lt;&gt;"", "- " &amp;tmp!F181,"") &amp; IF(tmp!F239&lt;&gt;"", "- " &amp;tmp!F239,"")</f>
        <v/>
      </c>
      <c r="G7" s="30" t="str">
        <f ca="1">IF(tmp!G7&lt;&gt;"",tmp!G7 &amp; " ","") &amp; IF(tmp!G65&lt;&gt;"", "- " &amp;tmp!G65,"") &amp; IF(tmp!G123&lt;&gt;"", "- " &amp;tmp!G123,"") &amp; IF(tmp!G181&lt;&gt;"", "- " &amp;tmp!G181,"") &amp; IF(tmp!G239&lt;&gt;"", "- " &amp;tmp!G239,"")</f>
        <v/>
      </c>
      <c r="H7" s="31" t="str">
        <f ca="1">IF(tmp!H7&lt;&gt;"",tmp!H7 &amp; " ","") &amp; IF(tmp!H65&lt;&gt;"", "- " &amp;tmp!H65,"") &amp; IF(tmp!H123&lt;&gt;"", "- " &amp;tmp!H123,"") &amp; IF(tmp!H181&lt;&gt;"", "- " &amp;tmp!H181,"") &amp; IF(tmp!H239&lt;&gt;"", "- " &amp;tmp!H239,"")</f>
        <v/>
      </c>
    </row>
    <row r="8" spans="1:8" ht="57" customHeight="1" x14ac:dyDescent="0.15">
      <c r="A8" s="29" t="s">
        <v>173</v>
      </c>
      <c r="B8" s="30" t="str">
        <f ca="1">IF(tmp!B8&lt;&gt;"",tmp!B8 &amp; " ","") &amp; IF(tmp!B66&lt;&gt;"", "- " &amp;tmp!B66,"") &amp; IF(tmp!B124&lt;&gt;"", "- " &amp;tmp!B124,"") &amp; IF(tmp!B182&lt;&gt;"", "- " &amp;tmp!B182,"") &amp; IF(tmp!B240&lt;&gt;"", "- " &amp;tmp!B240,"")</f>
        <v/>
      </c>
      <c r="C8" s="30" t="str">
        <f ca="1">IF(tmp!C8&lt;&gt;"",tmp!C8 &amp; " ","") &amp; IF(tmp!C66&lt;&gt;"", "- " &amp;tmp!C66,"") &amp; IF(tmp!C124&lt;&gt;"", "- " &amp;tmp!C124,"") &amp; IF(tmp!C182&lt;&gt;"", "- " &amp;tmp!C182,"") &amp; IF(tmp!C240&lt;&gt;"", "- " &amp;tmp!C240,"")</f>
        <v/>
      </c>
      <c r="D8" s="30" t="str">
        <f ca="1">IF(tmp!D8&lt;&gt;"",tmp!D8 &amp; " ","") &amp; IF(tmp!D66&lt;&gt;"", "- " &amp;tmp!D66,"") &amp; IF(tmp!D124&lt;&gt;"", "- " &amp;tmp!D124,"") &amp; IF(tmp!D182&lt;&gt;"", "- " &amp;tmp!D182,"") &amp; IF(tmp!D240&lt;&gt;"", "- " &amp;tmp!D240,"")</f>
        <v/>
      </c>
      <c r="E8" s="30" t="str">
        <f ca="1">IF(tmp!E8&lt;&gt;"",tmp!E8 &amp; " ","") &amp; IF(tmp!E66&lt;&gt;"", "- " &amp;tmp!E66,"") &amp; IF(tmp!E124&lt;&gt;"", "- " &amp;tmp!E124,"") &amp; IF(tmp!E182&lt;&gt;"", "- " &amp;tmp!E182,"") &amp; IF(tmp!E240&lt;&gt;"", "- " &amp;tmp!E240,"")</f>
        <v/>
      </c>
      <c r="F8" s="30" t="str">
        <f ca="1">IF(tmp!F8&lt;&gt;"",tmp!F8 &amp; " ","") &amp; IF(tmp!F66&lt;&gt;"", "- " &amp;tmp!F66,"") &amp; IF(tmp!F124&lt;&gt;"", "- " &amp;tmp!F124,"") &amp; IF(tmp!F182&lt;&gt;"", "- " &amp;tmp!F182,"") &amp; IF(tmp!F240&lt;&gt;"", "- " &amp;tmp!F240,"")</f>
        <v/>
      </c>
      <c r="G8" s="30" t="str">
        <f ca="1">IF(tmp!G8&lt;&gt;"",tmp!G8 &amp; " ","") &amp; IF(tmp!G66&lt;&gt;"", "- " &amp;tmp!G66,"") &amp; IF(tmp!G124&lt;&gt;"", "- " &amp;tmp!G124,"") &amp; IF(tmp!G182&lt;&gt;"", "- " &amp;tmp!G182,"") &amp; IF(tmp!G240&lt;&gt;"", "- " &amp;tmp!G240,"")</f>
        <v/>
      </c>
      <c r="H8" s="31" t="str">
        <f ca="1">IF(tmp!H8&lt;&gt;"",tmp!H8 &amp; " ","") &amp; IF(tmp!H66&lt;&gt;"", "- " &amp;tmp!H66,"") &amp; IF(tmp!H124&lt;&gt;"", "- " &amp;tmp!H124,"") &amp; IF(tmp!H182&lt;&gt;"", "- " &amp;tmp!H182,"") &amp; IF(tmp!H240&lt;&gt;"", "- " &amp;tmp!H240,"")</f>
        <v/>
      </c>
    </row>
    <row r="9" spans="1:8" ht="57" customHeight="1" x14ac:dyDescent="0.15">
      <c r="A9" s="29" t="s">
        <v>174</v>
      </c>
      <c r="B9" s="30" t="str">
        <f ca="1">IF(tmp!B9&lt;&gt;"",tmp!B9 &amp; " ","") &amp; IF(tmp!B67&lt;&gt;"", "- " &amp;tmp!B67,"") &amp; IF(tmp!B125&lt;&gt;"", "- " &amp;tmp!B125,"") &amp; IF(tmp!B183&lt;&gt;"", "- " &amp;tmp!B183,"") &amp; IF(tmp!B241&lt;&gt;"", "- " &amp;tmp!B241,"")</f>
        <v/>
      </c>
      <c r="C9" s="30" t="str">
        <f ca="1">IF(tmp!C9&lt;&gt;"",tmp!C9 &amp; " ","") &amp; IF(tmp!C67&lt;&gt;"", "- " &amp;tmp!C67,"") &amp; IF(tmp!C125&lt;&gt;"", "- " &amp;tmp!C125,"") &amp; IF(tmp!C183&lt;&gt;"", "- " &amp;tmp!C183,"") &amp; IF(tmp!C241&lt;&gt;"", "- " &amp;tmp!C241,"")</f>
        <v/>
      </c>
      <c r="D9" s="30" t="str">
        <f ca="1">IF(tmp!D9&lt;&gt;"",tmp!D9 &amp; " ","") &amp; IF(tmp!D67&lt;&gt;"", "- " &amp;tmp!D67,"") &amp; IF(tmp!D125&lt;&gt;"", "- " &amp;tmp!D125,"") &amp; IF(tmp!D183&lt;&gt;"", "- " &amp;tmp!D183,"") &amp; IF(tmp!D241&lt;&gt;"", "- " &amp;tmp!D241,"")</f>
        <v/>
      </c>
      <c r="E9" s="30" t="str">
        <f ca="1">IF(tmp!E9&lt;&gt;"",tmp!E9 &amp; " ","") &amp; IF(tmp!E67&lt;&gt;"", "- " &amp;tmp!E67,"") &amp; IF(tmp!E125&lt;&gt;"", "- " &amp;tmp!E125,"") &amp; IF(tmp!E183&lt;&gt;"", "- " &amp;tmp!E183,"") &amp; IF(tmp!E241&lt;&gt;"", "- " &amp;tmp!E241,"")</f>
        <v/>
      </c>
      <c r="F9" s="30" t="str">
        <f ca="1">IF(tmp!F9&lt;&gt;"",tmp!F9 &amp; " ","") &amp; IF(tmp!F67&lt;&gt;"", "- " &amp;tmp!F67,"") &amp; IF(tmp!F125&lt;&gt;"", "- " &amp;tmp!F125,"") &amp; IF(tmp!F183&lt;&gt;"", "- " &amp;tmp!F183,"") &amp; IF(tmp!F241&lt;&gt;"", "- " &amp;tmp!F241,"")</f>
        <v/>
      </c>
      <c r="G9" s="30" t="str">
        <f ca="1">IF(tmp!G9&lt;&gt;"",tmp!G9 &amp; " ","") &amp; IF(tmp!G67&lt;&gt;"", "- " &amp;tmp!G67,"") &amp; IF(tmp!G125&lt;&gt;"", "- " &amp;tmp!G125,"") &amp; IF(tmp!G183&lt;&gt;"", "- " &amp;tmp!G183,"") &amp; IF(tmp!G241&lt;&gt;"", "- " &amp;tmp!G241,"")</f>
        <v/>
      </c>
      <c r="H9" s="31" t="str">
        <f ca="1">IF(tmp!H9&lt;&gt;"",tmp!H9 &amp; " ","") &amp; IF(tmp!H67&lt;&gt;"", "- " &amp;tmp!H67,"") &amp; IF(tmp!H125&lt;&gt;"", "- " &amp;tmp!H125,"") &amp; IF(tmp!H183&lt;&gt;"", "- " &amp;tmp!H183,"") &amp; IF(tmp!H241&lt;&gt;"", "- " &amp;tmp!H241,"")</f>
        <v/>
      </c>
    </row>
    <row r="10" spans="1:8" ht="57" customHeight="1" x14ac:dyDescent="0.15">
      <c r="A10" s="29" t="s">
        <v>33</v>
      </c>
      <c r="B10" s="30" t="str">
        <f ca="1">IF(tmp!B10&lt;&gt;"",tmp!B10 &amp; " ","") &amp; IF(tmp!B68&lt;&gt;"", "- " &amp;tmp!B68,"") &amp; IF(tmp!B126&lt;&gt;"", "- " &amp;tmp!B126,"") &amp; IF(tmp!B184&lt;&gt;"", "- " &amp;tmp!B184,"") &amp; IF(tmp!B242&lt;&gt;"", "- " &amp;tmp!B242,"")</f>
        <v/>
      </c>
      <c r="C10" s="30" t="str">
        <f ca="1">IF(tmp!C10&lt;&gt;"",tmp!C10 &amp; " ","") &amp; IF(tmp!C68&lt;&gt;"", "- " &amp;tmp!C68,"") &amp; IF(tmp!C126&lt;&gt;"", "- " &amp;tmp!C126,"") &amp; IF(tmp!C184&lt;&gt;"", "- " &amp;tmp!C184,"") &amp; IF(tmp!C242&lt;&gt;"", "- " &amp;tmp!C242,"")</f>
        <v/>
      </c>
      <c r="D10" s="30" t="str">
        <f ca="1">IF(tmp!D10&lt;&gt;"",tmp!D10 &amp; " ","") &amp; IF(tmp!D68&lt;&gt;"", "- " &amp;tmp!D68,"") &amp; IF(tmp!D126&lt;&gt;"", "- " &amp;tmp!D126,"") &amp; IF(tmp!D184&lt;&gt;"", "- " &amp;tmp!D184,"") &amp; IF(tmp!D242&lt;&gt;"", "- " &amp;tmp!D242,"")</f>
        <v/>
      </c>
      <c r="E10" s="30" t="str">
        <f ca="1">IF(tmp!E10&lt;&gt;"",tmp!E10 &amp; " ","") &amp; IF(tmp!E68&lt;&gt;"", "- " &amp;tmp!E68,"") &amp; IF(tmp!E126&lt;&gt;"", "- " &amp;tmp!E126,"") &amp; IF(tmp!E184&lt;&gt;"", "- " &amp;tmp!E184,"") &amp; IF(tmp!E242&lt;&gt;"", "- " &amp;tmp!E242,"")</f>
        <v/>
      </c>
      <c r="F10" s="30" t="str">
        <f ca="1">IF(tmp!F10&lt;&gt;"",tmp!F10 &amp; " ","") &amp; IF(tmp!F68&lt;&gt;"", "- " &amp;tmp!F68,"") &amp; IF(tmp!F126&lt;&gt;"", "- " &amp;tmp!F126,"") &amp; IF(tmp!F184&lt;&gt;"", "- " &amp;tmp!F184,"") &amp; IF(tmp!F242&lt;&gt;"", "- " &amp;tmp!F242,"")</f>
        <v/>
      </c>
      <c r="G10" s="30" t="str">
        <f ca="1">IF(tmp!G10&lt;&gt;"",tmp!G10 &amp; " ","") &amp; IF(tmp!G68&lt;&gt;"", "- " &amp;tmp!G68,"") &amp; IF(tmp!G126&lt;&gt;"", "- " &amp;tmp!G126,"") &amp; IF(tmp!G184&lt;&gt;"", "- " &amp;tmp!G184,"") &amp; IF(tmp!G242&lt;&gt;"", "- " &amp;tmp!G242,"")</f>
        <v/>
      </c>
      <c r="H10" s="31" t="str">
        <f ca="1">IF(tmp!H10&lt;&gt;"",tmp!H10 &amp; " ","") &amp; IF(tmp!H68&lt;&gt;"", "- " &amp;tmp!H68,"") &amp; IF(tmp!H126&lt;&gt;"", "- " &amp;tmp!H126,"") &amp; IF(tmp!H184&lt;&gt;"", "- " &amp;tmp!H184,"") &amp; IF(tmp!H242&lt;&gt;"", "- " &amp;tmp!H242,"")</f>
        <v/>
      </c>
    </row>
    <row r="11" spans="1:8" ht="57" customHeight="1" x14ac:dyDescent="0.15">
      <c r="A11" s="29" t="s">
        <v>224</v>
      </c>
      <c r="B11" s="30" t="str">
        <f ca="1">IF(tmp!B11&lt;&gt;"",tmp!B11 &amp; " ","") &amp; IF(tmp!B69&lt;&gt;"", "- " &amp;tmp!B69,"") &amp; IF(tmp!B127&lt;&gt;"", "- " &amp;tmp!B127,"") &amp; IF(tmp!B185&lt;&gt;"", "- " &amp;tmp!B185,"") &amp; IF(tmp!B243&lt;&gt;"", "- " &amp;tmp!B243,"")</f>
        <v/>
      </c>
      <c r="C11" s="30" t="str">
        <f ca="1">IF(tmp!C11&lt;&gt;"",tmp!C11 &amp; " ","") &amp; IF(tmp!C69&lt;&gt;"", "- " &amp;tmp!C69,"") &amp; IF(tmp!C127&lt;&gt;"", "- " &amp;tmp!C127,"") &amp; IF(tmp!C185&lt;&gt;"", "- " &amp;tmp!C185,"") &amp; IF(tmp!C243&lt;&gt;"", "- " &amp;tmp!C243,"")</f>
        <v/>
      </c>
      <c r="D11" s="30" t="str">
        <f ca="1">IF(tmp!D11&lt;&gt;"",tmp!D11 &amp; " ","") &amp; IF(tmp!D69&lt;&gt;"", "- " &amp;tmp!D69,"") &amp; IF(tmp!D127&lt;&gt;"", "- " &amp;tmp!D127,"") &amp; IF(tmp!D185&lt;&gt;"", "- " &amp;tmp!D185,"") &amp; IF(tmp!D243&lt;&gt;"", "- " &amp;tmp!D243,"")</f>
        <v/>
      </c>
      <c r="E11" s="30" t="str">
        <f ca="1">IF(tmp!E11&lt;&gt;"",tmp!E11 &amp; " ","") &amp; IF(tmp!E69&lt;&gt;"", "- " &amp;tmp!E69,"") &amp; IF(tmp!E127&lt;&gt;"", "- " &amp;tmp!E127,"") &amp; IF(tmp!E185&lt;&gt;"", "- " &amp;tmp!E185,"") &amp; IF(tmp!E243&lt;&gt;"", "- " &amp;tmp!E243,"")</f>
        <v/>
      </c>
      <c r="F11" s="30" t="str">
        <f ca="1">IF(tmp!F11&lt;&gt;"",tmp!F11 &amp; " ","") &amp; IF(tmp!F69&lt;&gt;"", "- " &amp;tmp!F69,"") &amp; IF(tmp!F127&lt;&gt;"", "- " &amp;tmp!F127,"") &amp; IF(tmp!F185&lt;&gt;"", "- " &amp;tmp!F185,"") &amp; IF(tmp!F243&lt;&gt;"", "- " &amp;tmp!F243,"")</f>
        <v/>
      </c>
      <c r="G11" s="30" t="str">
        <f ca="1">IF(tmp!G11&lt;&gt;"",tmp!G11 &amp; " ","") &amp; IF(tmp!G69&lt;&gt;"", "- " &amp;tmp!G69,"") &amp; IF(tmp!G127&lt;&gt;"", "- " &amp;tmp!G127,"") &amp; IF(tmp!G185&lt;&gt;"", "- " &amp;tmp!G185,"") &amp; IF(tmp!G243&lt;&gt;"", "- " &amp;tmp!G243,"")</f>
        <v/>
      </c>
      <c r="H11" s="31" t="str">
        <f ca="1">IF(tmp!H11&lt;&gt;"",tmp!H11 &amp; " ","") &amp; IF(tmp!H69&lt;&gt;"", "- " &amp;tmp!H69,"") &amp; IF(tmp!H127&lt;&gt;"", "- " &amp;tmp!H127,"") &amp; IF(tmp!H185&lt;&gt;"", "- " &amp;tmp!H185,"") &amp; IF(tmp!H243&lt;&gt;"", "- " &amp;tmp!H243,"")</f>
        <v/>
      </c>
    </row>
    <row r="12" spans="1:8" ht="57" customHeight="1" x14ac:dyDescent="0.15">
      <c r="A12" s="29" t="s">
        <v>232</v>
      </c>
      <c r="B12" s="30" t="str">
        <f ca="1">IF(tmp!B12&lt;&gt;"",tmp!B12 &amp; " ","") &amp; IF(tmp!B70&lt;&gt;"", "- " &amp;tmp!B70,"") &amp; IF(tmp!B128&lt;&gt;"", "- " &amp;tmp!B128,"") &amp; IF(tmp!B186&lt;&gt;"", "- " &amp;tmp!B186,"") &amp; IF(tmp!B244&lt;&gt;"", "- " &amp;tmp!B244,"")</f>
        <v/>
      </c>
      <c r="C12" s="30" t="str">
        <f ca="1">IF(tmp!C12&lt;&gt;"",tmp!C12 &amp; " ","") &amp; IF(tmp!C70&lt;&gt;"", "- " &amp;tmp!C70,"") &amp; IF(tmp!C128&lt;&gt;"", "- " &amp;tmp!C128,"") &amp; IF(tmp!C186&lt;&gt;"", "- " &amp;tmp!C186,"") &amp; IF(tmp!C244&lt;&gt;"", "- " &amp;tmp!C244,"")</f>
        <v/>
      </c>
      <c r="D12" s="30" t="str">
        <f ca="1">IF(tmp!D12&lt;&gt;"",tmp!D12 &amp; " ","") &amp; IF(tmp!D70&lt;&gt;"", "- " &amp;tmp!D70,"") &amp; IF(tmp!D128&lt;&gt;"", "- " &amp;tmp!D128,"") &amp; IF(tmp!D186&lt;&gt;"", "- " &amp;tmp!D186,"") &amp; IF(tmp!D244&lt;&gt;"", "- " &amp;tmp!D244,"")</f>
        <v/>
      </c>
      <c r="E12" s="30" t="str">
        <f ca="1">IF(tmp!E12&lt;&gt;"",tmp!E12 &amp; " ","") &amp; IF(tmp!E70&lt;&gt;"", "- " &amp;tmp!E70,"") &amp; IF(tmp!E128&lt;&gt;"", "- " &amp;tmp!E128,"") &amp; IF(tmp!E186&lt;&gt;"", "- " &amp;tmp!E186,"") &amp; IF(tmp!E244&lt;&gt;"", "- " &amp;tmp!E244,"")</f>
        <v/>
      </c>
      <c r="F12" s="30" t="str">
        <f ca="1">IF(tmp!F12&lt;&gt;"",tmp!F12 &amp; " ","") &amp; IF(tmp!F70&lt;&gt;"", "- " &amp;tmp!F70,"") &amp; IF(tmp!F128&lt;&gt;"", "- " &amp;tmp!F128,"") &amp; IF(tmp!F186&lt;&gt;"", "- " &amp;tmp!F186,"") &amp; IF(tmp!F244&lt;&gt;"", "- " &amp;tmp!F244,"")</f>
        <v/>
      </c>
      <c r="G12" s="30" t="str">
        <f ca="1">IF(tmp!G12&lt;&gt;"",tmp!G12 &amp; " ","") &amp; IF(tmp!G70&lt;&gt;"", "- " &amp;tmp!G70,"") &amp; IF(tmp!G128&lt;&gt;"", "- " &amp;tmp!G128,"") &amp; IF(tmp!G186&lt;&gt;"", "- " &amp;tmp!G186,"") &amp; IF(tmp!G244&lt;&gt;"", "- " &amp;tmp!G244,"")</f>
        <v/>
      </c>
      <c r="H12" s="31" t="str">
        <f ca="1">IF(tmp!H12&lt;&gt;"",tmp!H12 &amp; " ","") &amp; IF(tmp!H70&lt;&gt;"", "- " &amp;tmp!H70,"") &amp; IF(tmp!H128&lt;&gt;"", "- " &amp;tmp!H128,"") &amp; IF(tmp!H186&lt;&gt;"", "- " &amp;tmp!H186,"") &amp; IF(tmp!H244&lt;&gt;"", "- " &amp;tmp!H244,"")</f>
        <v/>
      </c>
    </row>
    <row r="13" spans="1:8" ht="57" customHeight="1" x14ac:dyDescent="0.15">
      <c r="A13" s="29" t="s">
        <v>175</v>
      </c>
      <c r="B13" s="30" t="str">
        <f ca="1">IF(tmp!B13&lt;&gt;"",tmp!B13 &amp; " ","") &amp; IF(tmp!B71&lt;&gt;"", "- " &amp;tmp!B71,"") &amp; IF(tmp!B129&lt;&gt;"", "- " &amp;tmp!B129,"") &amp; IF(tmp!B187&lt;&gt;"", "- " &amp;tmp!B187,"") &amp; IF(tmp!B245&lt;&gt;"", "- " &amp;tmp!B245,"")</f>
        <v/>
      </c>
      <c r="C13" s="30" t="str">
        <f ca="1">IF(tmp!C13&lt;&gt;"",tmp!C13 &amp; " ","") &amp; IF(tmp!C71&lt;&gt;"", "- " &amp;tmp!C71,"") &amp; IF(tmp!C129&lt;&gt;"", "- " &amp;tmp!C129,"") &amp; IF(tmp!C187&lt;&gt;"", "- " &amp;tmp!C187,"") &amp; IF(tmp!C245&lt;&gt;"", "- " &amp;tmp!C245,"")</f>
        <v/>
      </c>
      <c r="D13" s="30" t="str">
        <f ca="1">IF(tmp!D13&lt;&gt;"",tmp!D13 &amp; " ","") &amp; IF(tmp!D71&lt;&gt;"", "- " &amp;tmp!D71,"") &amp; IF(tmp!D129&lt;&gt;"", "- " &amp;tmp!D129,"") &amp; IF(tmp!D187&lt;&gt;"", "- " &amp;tmp!D187,"") &amp; IF(tmp!D245&lt;&gt;"", "- " &amp;tmp!D245,"")</f>
        <v/>
      </c>
      <c r="E13" s="30" t="str">
        <f ca="1">IF(tmp!E13&lt;&gt;"",tmp!E13 &amp; " ","") &amp; IF(tmp!E71&lt;&gt;"", "- " &amp;tmp!E71,"") &amp; IF(tmp!E129&lt;&gt;"", "- " &amp;tmp!E129,"") &amp; IF(tmp!E187&lt;&gt;"", "- " &amp;tmp!E187,"") &amp; IF(tmp!E245&lt;&gt;"", "- " &amp;tmp!E245,"")</f>
        <v/>
      </c>
      <c r="F13" s="30" t="str">
        <f ca="1">IF(tmp!F13&lt;&gt;"",tmp!F13 &amp; " ","") &amp; IF(tmp!F71&lt;&gt;"", "- " &amp;tmp!F71,"") &amp; IF(tmp!F129&lt;&gt;"", "- " &amp;tmp!F129,"") &amp; IF(tmp!F187&lt;&gt;"", "- " &amp;tmp!F187,"") &amp; IF(tmp!F245&lt;&gt;"", "- " &amp;tmp!F245,"")</f>
        <v/>
      </c>
      <c r="G13" s="30" t="str">
        <f ca="1">IF(tmp!G13&lt;&gt;"",tmp!G13 &amp; " ","") &amp; IF(tmp!G71&lt;&gt;"", "- " &amp;tmp!G71,"") &amp; IF(tmp!G129&lt;&gt;"", "- " &amp;tmp!G129,"") &amp; IF(tmp!G187&lt;&gt;"", "- " &amp;tmp!G187,"") &amp; IF(tmp!G245&lt;&gt;"", "- " &amp;tmp!G245,"")</f>
        <v/>
      </c>
      <c r="H13" s="31" t="str">
        <f ca="1">IF(tmp!H13&lt;&gt;"",tmp!H13 &amp; " ","") &amp; IF(tmp!H71&lt;&gt;"", "- " &amp;tmp!H71,"") &amp; IF(tmp!H129&lt;&gt;"", "- " &amp;tmp!H129,"") &amp; IF(tmp!H187&lt;&gt;"", "- " &amp;tmp!H187,"") &amp; IF(tmp!H245&lt;&gt;"", "- " &amp;tmp!H245,"")</f>
        <v/>
      </c>
    </row>
    <row r="14" spans="1:8" ht="57" customHeight="1" x14ac:dyDescent="0.15">
      <c r="A14" s="29" t="s">
        <v>93</v>
      </c>
      <c r="B14" s="30" t="str">
        <f ca="1">IF(tmp!B14&lt;&gt;"",tmp!B14 &amp; " ","") &amp; IF(tmp!B72&lt;&gt;"", "- " &amp;tmp!B72,"") &amp; IF(tmp!B130&lt;&gt;"", "- " &amp;tmp!B130,"") &amp; IF(tmp!B188&lt;&gt;"", "- " &amp;tmp!B188,"") &amp; IF(tmp!B246&lt;&gt;"", "- " &amp;tmp!B246,"")</f>
        <v/>
      </c>
      <c r="C14" s="30" t="str">
        <f ca="1">IF(tmp!C14&lt;&gt;"",tmp!C14 &amp; " ","") &amp; IF(tmp!C72&lt;&gt;"", "- " &amp;tmp!C72,"") &amp; IF(tmp!C130&lt;&gt;"", "- " &amp;tmp!C130,"") &amp; IF(tmp!C188&lt;&gt;"", "- " &amp;tmp!C188,"") &amp; IF(tmp!C246&lt;&gt;"", "- " &amp;tmp!C246,"")</f>
        <v/>
      </c>
      <c r="D14" s="30" t="str">
        <f ca="1">IF(tmp!D14&lt;&gt;"",tmp!D14 &amp; " ","") &amp; IF(tmp!D72&lt;&gt;"", "- " &amp;tmp!D72,"") &amp; IF(tmp!D130&lt;&gt;"", "- " &amp;tmp!D130,"") &amp; IF(tmp!D188&lt;&gt;"", "- " &amp;tmp!D188,"") &amp; IF(tmp!D246&lt;&gt;"", "- " &amp;tmp!D246,"")</f>
        <v/>
      </c>
      <c r="E14" s="30" t="str">
        <f ca="1">IF(tmp!E14&lt;&gt;"",tmp!E14 &amp; " ","") &amp; IF(tmp!E72&lt;&gt;"", "- " &amp;tmp!E72,"") &amp; IF(tmp!E130&lt;&gt;"", "- " &amp;tmp!E130,"") &amp; IF(tmp!E188&lt;&gt;"", "- " &amp;tmp!E188,"") &amp; IF(tmp!E246&lt;&gt;"", "- " &amp;tmp!E246,"")</f>
        <v/>
      </c>
      <c r="F14" s="30" t="str">
        <f ca="1">IF(tmp!F14&lt;&gt;"",tmp!F14 &amp; " ","") &amp; IF(tmp!F72&lt;&gt;"", "- " &amp;tmp!F72,"") &amp; IF(tmp!F130&lt;&gt;"", "- " &amp;tmp!F130,"") &amp; IF(tmp!F188&lt;&gt;"", "- " &amp;tmp!F188,"") &amp; IF(tmp!F246&lt;&gt;"", "- " &amp;tmp!F246,"")</f>
        <v/>
      </c>
      <c r="G14" s="30" t="str">
        <f ca="1">IF(tmp!G14&lt;&gt;"",tmp!G14 &amp; " ","") &amp; IF(tmp!G72&lt;&gt;"", "- " &amp;tmp!G72,"") &amp; IF(tmp!G130&lt;&gt;"", "- " &amp;tmp!G130,"") &amp; IF(tmp!G188&lt;&gt;"", "- " &amp;tmp!G188,"") &amp; IF(tmp!G246&lt;&gt;"", "- " &amp;tmp!G246,"")</f>
        <v/>
      </c>
      <c r="H14" s="31" t="str">
        <f ca="1">IF(tmp!H14&lt;&gt;"",tmp!H14 &amp; " ","") &amp; IF(tmp!H72&lt;&gt;"", "- " &amp;tmp!H72,"") &amp; IF(tmp!H130&lt;&gt;"", "- " &amp;tmp!H130,"") &amp; IF(tmp!H188&lt;&gt;"", "- " &amp;tmp!H188,"") &amp; IF(tmp!H246&lt;&gt;"", "- " &amp;tmp!H246,"")</f>
        <v/>
      </c>
    </row>
    <row r="15" spans="1:8" ht="57" customHeight="1" x14ac:dyDescent="0.15">
      <c r="A15" s="29" t="s">
        <v>104</v>
      </c>
      <c r="B15" s="30" t="str">
        <f ca="1">IF(tmp!B15&lt;&gt;"",tmp!B15 &amp; " ","") &amp; IF(tmp!B73&lt;&gt;"", "- " &amp;tmp!B73,"") &amp; IF(tmp!B131&lt;&gt;"", "- " &amp;tmp!B131,"") &amp; IF(tmp!B189&lt;&gt;"", "- " &amp;tmp!B189,"") &amp; IF(tmp!B247&lt;&gt;"", "- " &amp;tmp!B247,"")</f>
        <v/>
      </c>
      <c r="C15" s="30" t="str">
        <f ca="1">IF(tmp!C15&lt;&gt;"",tmp!C15 &amp; " ","") &amp; IF(tmp!C73&lt;&gt;"", "- " &amp;tmp!C73,"") &amp; IF(tmp!C131&lt;&gt;"", "- " &amp;tmp!C131,"") &amp; IF(tmp!C189&lt;&gt;"", "- " &amp;tmp!C189,"") &amp; IF(tmp!C247&lt;&gt;"", "- " &amp;tmp!C247,"")</f>
        <v/>
      </c>
      <c r="D15" s="30" t="str">
        <f ca="1">IF(tmp!D15&lt;&gt;"",tmp!D15 &amp; " ","") &amp; IF(tmp!D73&lt;&gt;"", "- " &amp;tmp!D73,"") &amp; IF(tmp!D131&lt;&gt;"", "- " &amp;tmp!D131,"") &amp; IF(tmp!D189&lt;&gt;"", "- " &amp;tmp!D189,"") &amp; IF(tmp!D247&lt;&gt;"", "- " &amp;tmp!D247,"")</f>
        <v/>
      </c>
      <c r="E15" s="30" t="str">
        <f ca="1">IF(tmp!E15&lt;&gt;"",tmp!E15 &amp; " ","") &amp; IF(tmp!E73&lt;&gt;"", "- " &amp;tmp!E73,"") &amp; IF(tmp!E131&lt;&gt;"", "- " &amp;tmp!E131,"") &amp; IF(tmp!E189&lt;&gt;"", "- " &amp;tmp!E189,"") &amp; IF(tmp!E247&lt;&gt;"", "- " &amp;tmp!E247,"")</f>
        <v/>
      </c>
      <c r="F15" s="30" t="str">
        <f ca="1">IF(tmp!F15&lt;&gt;"",tmp!F15 &amp; " ","") &amp; IF(tmp!F73&lt;&gt;"", "- " &amp;tmp!F73,"") &amp; IF(tmp!F131&lt;&gt;"", "- " &amp;tmp!F131,"") &amp; IF(tmp!F189&lt;&gt;"", "- " &amp;tmp!F189,"") &amp; IF(tmp!F247&lt;&gt;"", "- " &amp;tmp!F247,"")</f>
        <v/>
      </c>
      <c r="G15" s="30" t="str">
        <f ca="1">IF(tmp!G15&lt;&gt;"",tmp!G15 &amp; " ","") &amp; IF(tmp!G73&lt;&gt;"", "- " &amp;tmp!G73,"") &amp; IF(tmp!G131&lt;&gt;"", "- " &amp;tmp!G131,"") &amp; IF(tmp!G189&lt;&gt;"", "- " &amp;tmp!G189,"") &amp; IF(tmp!G247&lt;&gt;"", "- " &amp;tmp!G247,"")</f>
        <v/>
      </c>
      <c r="H15" s="31" t="str">
        <f ca="1">IF(tmp!H15&lt;&gt;"",tmp!H15 &amp; " ","") &amp; IF(tmp!H73&lt;&gt;"", "- " &amp;tmp!H73,"") &amp; IF(tmp!H131&lt;&gt;"", "- " &amp;tmp!H131,"") &amp; IF(tmp!H189&lt;&gt;"", "- " &amp;tmp!H189,"") &amp; IF(tmp!H247&lt;&gt;"", "- " &amp;tmp!H247,"")</f>
        <v/>
      </c>
    </row>
    <row r="16" spans="1:8" ht="57" customHeight="1" x14ac:dyDescent="0.15">
      <c r="A16" s="29" t="s">
        <v>105</v>
      </c>
      <c r="B16" s="30" t="str">
        <f ca="1">IF(tmp!B16&lt;&gt;"",tmp!B16 &amp; " ","") &amp; IF(tmp!B74&lt;&gt;"", "- " &amp;tmp!B74,"") &amp; IF(tmp!B132&lt;&gt;"", "- " &amp;tmp!B132,"") &amp; IF(tmp!B190&lt;&gt;"", "- " &amp;tmp!B190,"") &amp; IF(tmp!B248&lt;&gt;"", "- " &amp;tmp!B248,"")</f>
        <v/>
      </c>
      <c r="C16" s="30" t="str">
        <f ca="1">IF(tmp!C16&lt;&gt;"",tmp!C16 &amp; " ","") &amp; IF(tmp!C74&lt;&gt;"", "- " &amp;tmp!C74,"") &amp; IF(tmp!C132&lt;&gt;"", "- " &amp;tmp!C132,"") &amp; IF(tmp!C190&lt;&gt;"", "- " &amp;tmp!C190,"") &amp; IF(tmp!C248&lt;&gt;"", "- " &amp;tmp!C248,"")</f>
        <v/>
      </c>
      <c r="D16" s="30" t="str">
        <f ca="1">IF(tmp!D16&lt;&gt;"",tmp!D16 &amp; " ","") &amp; IF(tmp!D74&lt;&gt;"", "- " &amp;tmp!D74,"") &amp; IF(tmp!D132&lt;&gt;"", "- " &amp;tmp!D132,"") &amp; IF(tmp!D190&lt;&gt;"", "- " &amp;tmp!D190,"") &amp; IF(tmp!D248&lt;&gt;"", "- " &amp;tmp!D248,"")</f>
        <v/>
      </c>
      <c r="E16" s="30" t="str">
        <f ca="1">IF(tmp!E16&lt;&gt;"",tmp!E16 &amp; " ","") &amp; IF(tmp!E74&lt;&gt;"", "- " &amp;tmp!E74,"") &amp; IF(tmp!E132&lt;&gt;"", "- " &amp;tmp!E132,"") &amp; IF(tmp!E190&lt;&gt;"", "- " &amp;tmp!E190,"") &amp; IF(tmp!E248&lt;&gt;"", "- " &amp;tmp!E248,"")</f>
        <v/>
      </c>
      <c r="F16" s="30" t="str">
        <f ca="1">IF(tmp!F16&lt;&gt;"",tmp!F16 &amp; " ","") &amp; IF(tmp!F74&lt;&gt;"", "- " &amp;tmp!F74,"") &amp; IF(tmp!F132&lt;&gt;"", "- " &amp;tmp!F132,"") &amp; IF(tmp!F190&lt;&gt;"", "- " &amp;tmp!F190,"") &amp; IF(tmp!F248&lt;&gt;"", "- " &amp;tmp!F248,"")</f>
        <v/>
      </c>
      <c r="G16" s="30" t="str">
        <f ca="1">IF(tmp!G16&lt;&gt;"",tmp!G16 &amp; " ","") &amp; IF(tmp!G74&lt;&gt;"", "- " &amp;tmp!G74,"") &amp; IF(tmp!G132&lt;&gt;"", "- " &amp;tmp!G132,"") &amp; IF(tmp!G190&lt;&gt;"", "- " &amp;tmp!G190,"") &amp; IF(tmp!G248&lt;&gt;"", "- " &amp;tmp!G248,"")</f>
        <v/>
      </c>
      <c r="H16" s="31" t="str">
        <f ca="1">IF(tmp!H16&lt;&gt;"",tmp!H16 &amp; " ","") &amp; IF(tmp!H74&lt;&gt;"", "- " &amp;tmp!H74,"") &amp; IF(tmp!H132&lt;&gt;"", "- " &amp;tmp!H132,"") &amp; IF(tmp!H190&lt;&gt;"", "- " &amp;tmp!H190,"") &amp; IF(tmp!H248&lt;&gt;"", "- " &amp;tmp!H248,"")</f>
        <v/>
      </c>
    </row>
    <row r="17" spans="1:8" ht="57" customHeight="1" x14ac:dyDescent="0.15">
      <c r="A17" s="29" t="s">
        <v>106</v>
      </c>
      <c r="B17" s="30" t="str">
        <f ca="1">IF(tmp!B17&lt;&gt;"",tmp!B17 &amp; " ","") &amp; IF(tmp!B75&lt;&gt;"", "- " &amp;tmp!B75,"") &amp; IF(tmp!B133&lt;&gt;"", "- " &amp;tmp!B133,"") &amp; IF(tmp!B191&lt;&gt;"", "- " &amp;tmp!B191,"") &amp; IF(tmp!B249&lt;&gt;"", "- " &amp;tmp!B249,"")</f>
        <v/>
      </c>
      <c r="C17" s="30" t="str">
        <f ca="1">IF(tmp!C17&lt;&gt;"",tmp!C17 &amp; " ","") &amp; IF(tmp!C75&lt;&gt;"", "- " &amp;tmp!C75,"") &amp; IF(tmp!C133&lt;&gt;"", "- " &amp;tmp!C133,"") &amp; IF(tmp!C191&lt;&gt;"", "- " &amp;tmp!C191,"") &amp; IF(tmp!C249&lt;&gt;"", "- " &amp;tmp!C249,"")</f>
        <v/>
      </c>
      <c r="D17" s="30" t="str">
        <f ca="1">IF(tmp!D17&lt;&gt;"",tmp!D17 &amp; " ","") &amp; IF(tmp!D75&lt;&gt;"", "- " &amp;tmp!D75,"") &amp; IF(tmp!D133&lt;&gt;"", "- " &amp;tmp!D133,"") &amp; IF(tmp!D191&lt;&gt;"", "- " &amp;tmp!D191,"") &amp; IF(tmp!D249&lt;&gt;"", "- " &amp;tmp!D249,"")</f>
        <v/>
      </c>
      <c r="E17" s="30" t="str">
        <f ca="1">IF(tmp!E17&lt;&gt;"",tmp!E17 &amp; " ","") &amp; IF(tmp!E75&lt;&gt;"", "- " &amp;tmp!E75,"") &amp; IF(tmp!E133&lt;&gt;"", "- " &amp;tmp!E133,"") &amp; IF(tmp!E191&lt;&gt;"", "- " &amp;tmp!E191,"") &amp; IF(tmp!E249&lt;&gt;"", "- " &amp;tmp!E249,"")</f>
        <v/>
      </c>
      <c r="F17" s="30" t="str">
        <f ca="1">IF(tmp!F17&lt;&gt;"",tmp!F17 &amp; " ","") &amp; IF(tmp!F75&lt;&gt;"", "- " &amp;tmp!F75,"") &amp; IF(tmp!F133&lt;&gt;"", "- " &amp;tmp!F133,"") &amp; IF(tmp!F191&lt;&gt;"", "- " &amp;tmp!F191,"") &amp; IF(tmp!F249&lt;&gt;"", "- " &amp;tmp!F249,"")</f>
        <v/>
      </c>
      <c r="G17" s="30" t="str">
        <f ca="1">IF(tmp!G17&lt;&gt;"",tmp!G17 &amp; " ","") &amp; IF(tmp!G75&lt;&gt;"", "- " &amp;tmp!G75,"") &amp; IF(tmp!G133&lt;&gt;"", "- " &amp;tmp!G133,"") &amp; IF(tmp!G191&lt;&gt;"", "- " &amp;tmp!G191,"") &amp; IF(tmp!G249&lt;&gt;"", "- " &amp;tmp!G249,"")</f>
        <v/>
      </c>
      <c r="H17" s="31" t="str">
        <f ca="1">IF(tmp!H17&lt;&gt;"",tmp!H17 &amp; " ","") &amp; IF(tmp!H75&lt;&gt;"", "- " &amp;tmp!H75,"") &amp; IF(tmp!H133&lt;&gt;"", "- " &amp;tmp!H133,"") &amp; IF(tmp!H191&lt;&gt;"", "- " &amp;tmp!H191,"") &amp; IF(tmp!H249&lt;&gt;"", "- " &amp;tmp!H249,"")</f>
        <v/>
      </c>
    </row>
    <row r="18" spans="1:8" ht="57" customHeight="1" x14ac:dyDescent="0.15">
      <c r="A18" s="29" t="s">
        <v>107</v>
      </c>
      <c r="B18" s="30" t="str">
        <f ca="1">IF(tmp!B18&lt;&gt;"",tmp!B18 &amp; " ","") &amp; IF(tmp!B76&lt;&gt;"", "- " &amp;tmp!B76,"") &amp; IF(tmp!B134&lt;&gt;"", "- " &amp;tmp!B134,"") &amp; IF(tmp!B192&lt;&gt;"", "- " &amp;tmp!B192,"") &amp; IF(tmp!B250&lt;&gt;"", "- " &amp;tmp!B250,"")</f>
        <v/>
      </c>
      <c r="C18" s="30" t="str">
        <f ca="1">IF(tmp!C18&lt;&gt;"",tmp!C18 &amp; " ","") &amp; IF(tmp!C76&lt;&gt;"", "- " &amp;tmp!C76,"") &amp; IF(tmp!C134&lt;&gt;"", "- " &amp;tmp!C134,"") &amp; IF(tmp!C192&lt;&gt;"", "- " &amp;tmp!C192,"") &amp; IF(tmp!C250&lt;&gt;"", "- " &amp;tmp!C250,"")</f>
        <v/>
      </c>
      <c r="D18" s="30" t="str">
        <f ca="1">IF(tmp!D18&lt;&gt;"",tmp!D18 &amp; " ","") &amp; IF(tmp!D76&lt;&gt;"", "- " &amp;tmp!D76,"") &amp; IF(tmp!D134&lt;&gt;"", "- " &amp;tmp!D134,"") &amp; IF(tmp!D192&lt;&gt;"", "- " &amp;tmp!D192,"") &amp; IF(tmp!D250&lt;&gt;"", "- " &amp;tmp!D250,"")</f>
        <v/>
      </c>
      <c r="E18" s="30" t="str">
        <f ca="1">IF(tmp!E18&lt;&gt;"",tmp!E18 &amp; " ","") &amp; IF(tmp!E76&lt;&gt;"", "- " &amp;tmp!E76,"") &amp; IF(tmp!E134&lt;&gt;"", "- " &amp;tmp!E134,"") &amp; IF(tmp!E192&lt;&gt;"", "- " &amp;tmp!E192,"") &amp; IF(tmp!E250&lt;&gt;"", "- " &amp;tmp!E250,"")</f>
        <v/>
      </c>
      <c r="F18" s="30" t="str">
        <f ca="1">IF(tmp!F18&lt;&gt;"",tmp!F18 &amp; " ","") &amp; IF(tmp!F76&lt;&gt;"", "- " &amp;tmp!F76,"") &amp; IF(tmp!F134&lt;&gt;"", "- " &amp;tmp!F134,"") &amp; IF(tmp!F192&lt;&gt;"", "- " &amp;tmp!F192,"") &amp; IF(tmp!F250&lt;&gt;"", "- " &amp;tmp!F250,"")</f>
        <v/>
      </c>
      <c r="G18" s="30" t="str">
        <f ca="1">IF(tmp!G18&lt;&gt;"",tmp!G18 &amp; " ","") &amp; IF(tmp!G76&lt;&gt;"", "- " &amp;tmp!G76,"") &amp; IF(tmp!G134&lt;&gt;"", "- " &amp;tmp!G134,"") &amp; IF(tmp!G192&lt;&gt;"", "- " &amp;tmp!G192,"") &amp; IF(tmp!G250&lt;&gt;"", "- " &amp;tmp!G250,"")</f>
        <v/>
      </c>
      <c r="H18" s="31" t="str">
        <f ca="1">IF(tmp!H18&lt;&gt;"",tmp!H18 &amp; " ","") &amp; IF(tmp!H76&lt;&gt;"", "- " &amp;tmp!H76,"") &amp; IF(tmp!H134&lt;&gt;"", "- " &amp;tmp!H134,"") &amp; IF(tmp!H192&lt;&gt;"", "- " &amp;tmp!H192,"") &amp; IF(tmp!H250&lt;&gt;"", "- " &amp;tmp!H250,"")</f>
        <v/>
      </c>
    </row>
    <row r="19" spans="1:8" ht="57" customHeight="1" x14ac:dyDescent="0.15">
      <c r="A19" s="29" t="s">
        <v>108</v>
      </c>
      <c r="B19" s="30" t="str">
        <f ca="1">IF(tmp!B19&lt;&gt;"",tmp!B19 &amp; " ","") &amp; IF(tmp!B77&lt;&gt;"", "- " &amp;tmp!B77,"") &amp; IF(tmp!B135&lt;&gt;"", "- " &amp;tmp!B135,"") &amp; IF(tmp!B193&lt;&gt;"", "- " &amp;tmp!B193,"") &amp; IF(tmp!B251&lt;&gt;"", "- " &amp;tmp!B251,"")</f>
        <v/>
      </c>
      <c r="C19" s="30" t="str">
        <f ca="1">IF(tmp!C19&lt;&gt;"",tmp!C19 &amp; " ","") &amp; IF(tmp!C77&lt;&gt;"", "- " &amp;tmp!C77,"") &amp; IF(tmp!C135&lt;&gt;"", "- " &amp;tmp!C135,"") &amp; IF(tmp!C193&lt;&gt;"", "- " &amp;tmp!C193,"") &amp; IF(tmp!C251&lt;&gt;"", "- " &amp;tmp!C251,"")</f>
        <v/>
      </c>
      <c r="D19" s="30" t="str">
        <f ca="1">IF(tmp!D19&lt;&gt;"",tmp!D19 &amp; " ","") &amp; IF(tmp!D77&lt;&gt;"", "- " &amp;tmp!D77,"") &amp; IF(tmp!D135&lt;&gt;"", "- " &amp;tmp!D135,"") &amp; IF(tmp!D193&lt;&gt;"", "- " &amp;tmp!D193,"") &amp; IF(tmp!D251&lt;&gt;"", "- " &amp;tmp!D251,"")</f>
        <v/>
      </c>
      <c r="E19" s="30" t="str">
        <f ca="1">IF(tmp!E19&lt;&gt;"",tmp!E19 &amp; " ","") &amp; IF(tmp!E77&lt;&gt;"", "- " &amp;tmp!E77,"") &amp; IF(tmp!E135&lt;&gt;"", "- " &amp;tmp!E135,"") &amp; IF(tmp!E193&lt;&gt;"", "- " &amp;tmp!E193,"") &amp; IF(tmp!E251&lt;&gt;"", "- " &amp;tmp!E251,"")</f>
        <v/>
      </c>
      <c r="F19" s="30" t="str">
        <f ca="1">IF(tmp!F19&lt;&gt;"",tmp!F19 &amp; " ","") &amp; IF(tmp!F77&lt;&gt;"", "- " &amp;tmp!F77,"") &amp; IF(tmp!F135&lt;&gt;"", "- " &amp;tmp!F135,"") &amp; IF(tmp!F193&lt;&gt;"", "- " &amp;tmp!F193,"") &amp; IF(tmp!F251&lt;&gt;"", "- " &amp;tmp!F251,"")</f>
        <v/>
      </c>
      <c r="G19" s="30" t="str">
        <f ca="1">IF(tmp!G19&lt;&gt;"",tmp!G19 &amp; " ","") &amp; IF(tmp!G77&lt;&gt;"", "- " &amp;tmp!G77,"") &amp; IF(tmp!G135&lt;&gt;"", "- " &amp;tmp!G135,"") &amp; IF(tmp!G193&lt;&gt;"", "- " &amp;tmp!G193,"") &amp; IF(tmp!G251&lt;&gt;"", "- " &amp;tmp!G251,"")</f>
        <v/>
      </c>
      <c r="H19" s="31" t="str">
        <f ca="1">IF(tmp!H19&lt;&gt;"",tmp!H19 &amp; " ","") &amp; IF(tmp!H77&lt;&gt;"", "- " &amp;tmp!H77,"") &amp; IF(tmp!H135&lt;&gt;"", "- " &amp;tmp!H135,"") &amp; IF(tmp!H193&lt;&gt;"", "- " &amp;tmp!H193,"") &amp; IF(tmp!H251&lt;&gt;"", "- " &amp;tmp!H251,"")</f>
        <v/>
      </c>
    </row>
    <row r="20" spans="1:8" ht="57" customHeight="1" x14ac:dyDescent="0.15">
      <c r="A20" s="29" t="s">
        <v>109</v>
      </c>
      <c r="B20" s="30" t="str">
        <f ca="1">IF(tmp!B20&lt;&gt;"",tmp!B20 &amp; " ","") &amp; IF(tmp!B78&lt;&gt;"", "- " &amp;tmp!B78,"") &amp; IF(tmp!B136&lt;&gt;"", "- " &amp;tmp!B136,"") &amp; IF(tmp!B194&lt;&gt;"", "- " &amp;tmp!B194,"") &amp; IF(tmp!B252&lt;&gt;"", "- " &amp;tmp!B252,"")</f>
        <v/>
      </c>
      <c r="C20" s="30" t="str">
        <f ca="1">IF(tmp!C20&lt;&gt;"",tmp!C20 &amp; " ","") &amp; IF(tmp!C78&lt;&gt;"", "- " &amp;tmp!C78,"") &amp; IF(tmp!C136&lt;&gt;"", "- " &amp;tmp!C136,"") &amp; IF(tmp!C194&lt;&gt;"", "- " &amp;tmp!C194,"") &amp; IF(tmp!C252&lt;&gt;"", "- " &amp;tmp!C252,"")</f>
        <v/>
      </c>
      <c r="D20" s="30" t="str">
        <f ca="1">IF(tmp!D20&lt;&gt;"",tmp!D20 &amp; " ","") &amp; IF(tmp!D78&lt;&gt;"", "- " &amp;tmp!D78,"") &amp; IF(tmp!D136&lt;&gt;"", "- " &amp;tmp!D136,"") &amp; IF(tmp!D194&lt;&gt;"", "- " &amp;tmp!D194,"") &amp; IF(tmp!D252&lt;&gt;"", "- " &amp;tmp!D252,"")</f>
        <v/>
      </c>
      <c r="E20" s="30" t="str">
        <f ca="1">IF(tmp!E20&lt;&gt;"",tmp!E20 &amp; " ","") &amp; IF(tmp!E78&lt;&gt;"", "- " &amp;tmp!E78,"") &amp; IF(tmp!E136&lt;&gt;"", "- " &amp;tmp!E136,"") &amp; IF(tmp!E194&lt;&gt;"", "- " &amp;tmp!E194,"") &amp; IF(tmp!E252&lt;&gt;"", "- " &amp;tmp!E252,"")</f>
        <v/>
      </c>
      <c r="F20" s="30" t="str">
        <f ca="1">IF(tmp!F20&lt;&gt;"",tmp!F20 &amp; " ","") &amp; IF(tmp!F78&lt;&gt;"", "- " &amp;tmp!F78,"") &amp; IF(tmp!F136&lt;&gt;"", "- " &amp;tmp!F136,"") &amp; IF(tmp!F194&lt;&gt;"", "- " &amp;tmp!F194,"") &amp; IF(tmp!F252&lt;&gt;"", "- " &amp;tmp!F252,"")</f>
        <v/>
      </c>
      <c r="G20" s="30" t="str">
        <f ca="1">IF(tmp!G20&lt;&gt;"",tmp!G20 &amp; " ","") &amp; IF(tmp!G78&lt;&gt;"", "- " &amp;tmp!G78,"") &amp; IF(tmp!G136&lt;&gt;"", "- " &amp;tmp!G136,"") &amp; IF(tmp!G194&lt;&gt;"", "- " &amp;tmp!G194,"") &amp; IF(tmp!G252&lt;&gt;"", "- " &amp;tmp!G252,"")</f>
        <v/>
      </c>
      <c r="H20" s="31" t="str">
        <f ca="1">IF(tmp!H20&lt;&gt;"",tmp!H20 &amp; " ","") &amp; IF(tmp!H78&lt;&gt;"", "- " &amp;tmp!H78,"") &amp; IF(tmp!H136&lt;&gt;"", "- " &amp;tmp!H136,"") &amp; IF(tmp!H194&lt;&gt;"", "- " &amp;tmp!H194,"") &amp; IF(tmp!H252&lt;&gt;"", "- " &amp;tmp!H252,"")</f>
        <v/>
      </c>
    </row>
    <row r="21" spans="1:8" ht="57" customHeight="1" x14ac:dyDescent="0.15">
      <c r="A21" s="29" t="s">
        <v>110</v>
      </c>
      <c r="B21" s="30" t="str">
        <f ca="1">IF(tmp!B21&lt;&gt;"",tmp!B21 &amp; " ","") &amp; IF(tmp!B79&lt;&gt;"", "- " &amp;tmp!B79,"") &amp; IF(tmp!B137&lt;&gt;"", "- " &amp;tmp!B137,"") &amp; IF(tmp!B195&lt;&gt;"", "- " &amp;tmp!B195,"") &amp; IF(tmp!B253&lt;&gt;"", "- " &amp;tmp!B253,"")</f>
        <v/>
      </c>
      <c r="C21" s="30" t="str">
        <f ca="1">IF(tmp!C21&lt;&gt;"",tmp!C21 &amp; " ","") &amp; IF(tmp!C79&lt;&gt;"", "- " &amp;tmp!C79,"") &amp; IF(tmp!C137&lt;&gt;"", "- " &amp;tmp!C137,"") &amp; IF(tmp!C195&lt;&gt;"", "- " &amp;tmp!C195,"") &amp; IF(tmp!C253&lt;&gt;"", "- " &amp;tmp!C253,"")</f>
        <v/>
      </c>
      <c r="D21" s="30" t="str">
        <f ca="1">IF(tmp!D21&lt;&gt;"",tmp!D21 &amp; " ","") &amp; IF(tmp!D79&lt;&gt;"", "- " &amp;tmp!D79,"") &amp; IF(tmp!D137&lt;&gt;"", "- " &amp;tmp!D137,"") &amp; IF(tmp!D195&lt;&gt;"", "- " &amp;tmp!D195,"") &amp; IF(tmp!D253&lt;&gt;"", "- " &amp;tmp!D253,"")</f>
        <v/>
      </c>
      <c r="E21" s="30" t="str">
        <f ca="1">IF(tmp!E21&lt;&gt;"",tmp!E21 &amp; " ","") &amp; IF(tmp!E79&lt;&gt;"", "- " &amp;tmp!E79,"") &amp; IF(tmp!E137&lt;&gt;"", "- " &amp;tmp!E137,"") &amp; IF(tmp!E195&lt;&gt;"", "- " &amp;tmp!E195,"") &amp; IF(tmp!E253&lt;&gt;"", "- " &amp;tmp!E253,"")</f>
        <v/>
      </c>
      <c r="F21" s="30" t="str">
        <f ca="1">IF(tmp!F21&lt;&gt;"",tmp!F21 &amp; " ","") &amp; IF(tmp!F79&lt;&gt;"", "- " &amp;tmp!F79,"") &amp; IF(tmp!F137&lt;&gt;"", "- " &amp;tmp!F137,"") &amp; IF(tmp!F195&lt;&gt;"", "- " &amp;tmp!F195,"") &amp; IF(tmp!F253&lt;&gt;"", "- " &amp;tmp!F253,"")</f>
        <v/>
      </c>
      <c r="G21" s="30" t="str">
        <f ca="1">IF(tmp!G21&lt;&gt;"",tmp!G21 &amp; " ","") &amp; IF(tmp!G79&lt;&gt;"", "- " &amp;tmp!G79,"") &amp; IF(tmp!G137&lt;&gt;"", "- " &amp;tmp!G137,"") &amp; IF(tmp!G195&lt;&gt;"", "- " &amp;tmp!G195,"") &amp; IF(tmp!G253&lt;&gt;"", "- " &amp;tmp!G253,"")</f>
        <v/>
      </c>
      <c r="H21" s="31" t="str">
        <f ca="1">IF(tmp!H21&lt;&gt;"",tmp!H21 &amp; " ","") &amp; IF(tmp!H79&lt;&gt;"", "- " &amp;tmp!H79,"") &amp; IF(tmp!H137&lt;&gt;"", "- " &amp;tmp!H137,"") &amp; IF(tmp!H195&lt;&gt;"", "- " &amp;tmp!H195,"") &amp; IF(tmp!H253&lt;&gt;"", "- " &amp;tmp!H253,"")</f>
        <v/>
      </c>
    </row>
    <row r="22" spans="1:8" ht="57" customHeight="1" x14ac:dyDescent="0.15">
      <c r="A22" s="29" t="s">
        <v>111</v>
      </c>
      <c r="B22" s="30" t="str">
        <f ca="1">IF(tmp!B22&lt;&gt;"",tmp!B22 &amp; " ","") &amp; IF(tmp!B80&lt;&gt;"", "- " &amp;tmp!B80,"") &amp; IF(tmp!B138&lt;&gt;"", "- " &amp;tmp!B138,"") &amp; IF(tmp!B196&lt;&gt;"", "- " &amp;tmp!B196,"") &amp; IF(tmp!B254&lt;&gt;"", "- " &amp;tmp!B254,"")</f>
        <v/>
      </c>
      <c r="C22" s="30" t="str">
        <f ca="1">IF(tmp!C22&lt;&gt;"",tmp!C22 &amp; " ","") &amp; IF(tmp!C80&lt;&gt;"", "- " &amp;tmp!C80,"") &amp; IF(tmp!C138&lt;&gt;"", "- " &amp;tmp!C138,"") &amp; IF(tmp!C196&lt;&gt;"", "- " &amp;tmp!C196,"") &amp; IF(tmp!C254&lt;&gt;"", "- " &amp;tmp!C254,"")</f>
        <v/>
      </c>
      <c r="D22" s="30" t="str">
        <f ca="1">IF(tmp!D22&lt;&gt;"",tmp!D22 &amp; " ","") &amp; IF(tmp!D80&lt;&gt;"", "- " &amp;tmp!D80,"") &amp; IF(tmp!D138&lt;&gt;"", "- " &amp;tmp!D138,"") &amp; IF(tmp!D196&lt;&gt;"", "- " &amp;tmp!D196,"") &amp; IF(tmp!D254&lt;&gt;"", "- " &amp;tmp!D254,"")</f>
        <v/>
      </c>
      <c r="E22" s="30" t="str">
        <f ca="1">IF(tmp!E22&lt;&gt;"",tmp!E22 &amp; " ","") &amp; IF(tmp!E80&lt;&gt;"", "- " &amp;tmp!E80,"") &amp; IF(tmp!E138&lt;&gt;"", "- " &amp;tmp!E138,"") &amp; IF(tmp!E196&lt;&gt;"", "- " &amp;tmp!E196,"") &amp; IF(tmp!E254&lt;&gt;"", "- " &amp;tmp!E254,"")</f>
        <v/>
      </c>
      <c r="F22" s="30" t="str">
        <f ca="1">IF(tmp!F22&lt;&gt;"",tmp!F22 &amp; " ","") &amp; IF(tmp!F80&lt;&gt;"", "- " &amp;tmp!F80,"") &amp; IF(tmp!F138&lt;&gt;"", "- " &amp;tmp!F138,"") &amp; IF(tmp!F196&lt;&gt;"", "- " &amp;tmp!F196,"") &amp; IF(tmp!F254&lt;&gt;"", "- " &amp;tmp!F254,"")</f>
        <v/>
      </c>
      <c r="G22" s="30" t="str">
        <f ca="1">IF(tmp!G22&lt;&gt;"",tmp!G22 &amp; " ","") &amp; IF(tmp!G80&lt;&gt;"", "- " &amp;tmp!G80,"") &amp; IF(tmp!G138&lt;&gt;"", "- " &amp;tmp!G138,"") &amp; IF(tmp!G196&lt;&gt;"", "- " &amp;tmp!G196,"") &amp; IF(tmp!G254&lt;&gt;"", "- " &amp;tmp!G254,"")</f>
        <v/>
      </c>
      <c r="H22" s="31" t="str">
        <f ca="1">IF(tmp!H22&lt;&gt;"",tmp!H22 &amp; " ","") &amp; IF(tmp!H80&lt;&gt;"", "- " &amp;tmp!H80,"") &amp; IF(tmp!H138&lt;&gt;"", "- " &amp;tmp!H138,"") &amp; IF(tmp!H196&lt;&gt;"", "- " &amp;tmp!H196,"") &amp; IF(tmp!H254&lt;&gt;"", "- " &amp;tmp!H254,"")</f>
        <v/>
      </c>
    </row>
    <row r="23" spans="1:8" ht="57" customHeight="1" x14ac:dyDescent="0.15">
      <c r="A23" s="29" t="s">
        <v>83</v>
      </c>
      <c r="B23" s="30" t="str">
        <f ca="1">IF(tmp!B23&lt;&gt;"",tmp!B23 &amp; " ","") &amp; IF(tmp!B81&lt;&gt;"", "- " &amp;tmp!B81,"") &amp; IF(tmp!B139&lt;&gt;"", "- " &amp;tmp!B139,"") &amp; IF(tmp!B197&lt;&gt;"", "- " &amp;tmp!B197,"") &amp; IF(tmp!B255&lt;&gt;"", "- " &amp;tmp!B255,"")</f>
        <v/>
      </c>
      <c r="C23" s="30" t="str">
        <f ca="1">IF(tmp!C23&lt;&gt;"",tmp!C23 &amp; " ","") &amp; IF(tmp!C81&lt;&gt;"", "- " &amp;tmp!C81,"") &amp; IF(tmp!C139&lt;&gt;"", "- " &amp;tmp!C139,"") &amp; IF(tmp!C197&lt;&gt;"", "- " &amp;tmp!C197,"") &amp; IF(tmp!C255&lt;&gt;"", "- " &amp;tmp!C255,"")</f>
        <v/>
      </c>
      <c r="D23" s="30" t="str">
        <f ca="1">IF(tmp!D23&lt;&gt;"",tmp!D23 &amp; " ","") &amp; IF(tmp!D81&lt;&gt;"", "- " &amp;tmp!D81,"") &amp; IF(tmp!D139&lt;&gt;"", "- " &amp;tmp!D139,"") &amp; IF(tmp!D197&lt;&gt;"", "- " &amp;tmp!D197,"") &amp; IF(tmp!D255&lt;&gt;"", "- " &amp;tmp!D255,"")</f>
        <v/>
      </c>
      <c r="E23" s="30" t="str">
        <f ca="1">IF(tmp!E23&lt;&gt;"",tmp!E23 &amp; " ","") &amp; IF(tmp!E81&lt;&gt;"", "- " &amp;tmp!E81,"") &amp; IF(tmp!E139&lt;&gt;"", "- " &amp;tmp!E139,"") &amp; IF(tmp!E197&lt;&gt;"", "- " &amp;tmp!E197,"") &amp; IF(tmp!E255&lt;&gt;"", "- " &amp;tmp!E255,"")</f>
        <v/>
      </c>
      <c r="F23" s="30" t="str">
        <f ca="1">IF(tmp!F23&lt;&gt;"",tmp!F23 &amp; " ","") &amp; IF(tmp!F81&lt;&gt;"", "- " &amp;tmp!F81,"") &amp; IF(tmp!F139&lt;&gt;"", "- " &amp;tmp!F139,"") &amp; IF(tmp!F197&lt;&gt;"", "- " &amp;tmp!F197,"") &amp; IF(tmp!F255&lt;&gt;"", "- " &amp;tmp!F255,"")</f>
        <v/>
      </c>
      <c r="G23" s="30" t="str">
        <f ca="1">IF(tmp!G23&lt;&gt;"",tmp!G23 &amp; " ","") &amp; IF(tmp!G81&lt;&gt;"", "- " &amp;tmp!G81,"") &amp; IF(tmp!G139&lt;&gt;"", "- " &amp;tmp!G139,"") &amp; IF(tmp!G197&lt;&gt;"", "- " &amp;tmp!G197,"") &amp; IF(tmp!G255&lt;&gt;"", "- " &amp;tmp!G255,"")</f>
        <v/>
      </c>
      <c r="H23" s="31" t="str">
        <f ca="1">IF(tmp!H23&lt;&gt;"",tmp!H23 &amp; " ","") &amp; IF(tmp!H81&lt;&gt;"", "- " &amp;tmp!H81,"") &amp; IF(tmp!H139&lt;&gt;"", "- " &amp;tmp!H139,"") &amp; IF(tmp!H197&lt;&gt;"", "- " &amp;tmp!H197,"") &amp; IF(tmp!H255&lt;&gt;"", "- " &amp;tmp!H255,"")</f>
        <v/>
      </c>
    </row>
    <row r="24" spans="1:8" ht="57" customHeight="1" x14ac:dyDescent="0.15">
      <c r="A24" s="29" t="s">
        <v>84</v>
      </c>
      <c r="B24" s="30" t="str">
        <f ca="1">IF(tmp!B24&lt;&gt;"",tmp!B24 &amp; " ","") &amp; IF(tmp!B82&lt;&gt;"", "- " &amp;tmp!B82,"") &amp; IF(tmp!B140&lt;&gt;"", "- " &amp;tmp!B140,"") &amp; IF(tmp!B198&lt;&gt;"", "- " &amp;tmp!B198,"") &amp; IF(tmp!B256&lt;&gt;"", "- " &amp;tmp!B256,"")</f>
        <v/>
      </c>
      <c r="C24" s="30" t="str">
        <f ca="1">IF(tmp!C24&lt;&gt;"",tmp!C24 &amp; " ","") &amp; IF(tmp!C82&lt;&gt;"", "- " &amp;tmp!C82,"") &amp; IF(tmp!C140&lt;&gt;"", "- " &amp;tmp!C140,"") &amp; IF(tmp!C198&lt;&gt;"", "- " &amp;tmp!C198,"") &amp; IF(tmp!C256&lt;&gt;"", "- " &amp;tmp!C256,"")</f>
        <v/>
      </c>
      <c r="D24" s="30" t="str">
        <f ca="1">IF(tmp!D24&lt;&gt;"",tmp!D24 &amp; " ","") &amp; IF(tmp!D82&lt;&gt;"", "- " &amp;tmp!D82,"") &amp; IF(tmp!D140&lt;&gt;"", "- " &amp;tmp!D140,"") &amp; IF(tmp!D198&lt;&gt;"", "- " &amp;tmp!D198,"") &amp; IF(tmp!D256&lt;&gt;"", "- " &amp;tmp!D256,"")</f>
        <v/>
      </c>
      <c r="E24" s="30" t="str">
        <f ca="1">IF(tmp!E24&lt;&gt;"",tmp!E24 &amp; " ","") &amp; IF(tmp!E82&lt;&gt;"", "- " &amp;tmp!E82,"") &amp; IF(tmp!E140&lt;&gt;"", "- " &amp;tmp!E140,"") &amp; IF(tmp!E198&lt;&gt;"", "- " &amp;tmp!E198,"") &amp; IF(tmp!E256&lt;&gt;"", "- " &amp;tmp!E256,"")</f>
        <v/>
      </c>
      <c r="F24" s="30" t="str">
        <f ca="1">IF(tmp!F24&lt;&gt;"",tmp!F24 &amp; " ","") &amp; IF(tmp!F82&lt;&gt;"", "- " &amp;tmp!F82,"") &amp; IF(tmp!F140&lt;&gt;"", "- " &amp;tmp!F140,"") &amp; IF(tmp!F198&lt;&gt;"", "- " &amp;tmp!F198,"") &amp; IF(tmp!F256&lt;&gt;"", "- " &amp;tmp!F256,"")</f>
        <v/>
      </c>
      <c r="G24" s="30" t="str">
        <f ca="1">IF(tmp!G24&lt;&gt;"",tmp!G24 &amp; " ","") &amp; IF(tmp!G82&lt;&gt;"", "- " &amp;tmp!G82,"") &amp; IF(tmp!G140&lt;&gt;"", "- " &amp;tmp!G140,"") &amp; IF(tmp!G198&lt;&gt;"", "- " &amp;tmp!G198,"") &amp; IF(tmp!G256&lt;&gt;"", "- " &amp;tmp!G256,"")</f>
        <v/>
      </c>
      <c r="H24" s="31" t="str">
        <f ca="1">IF(tmp!H24&lt;&gt;"",tmp!H24 &amp; " ","") &amp; IF(tmp!H82&lt;&gt;"", "- " &amp;tmp!H82,"") &amp; IF(tmp!H140&lt;&gt;"", "- " &amp;tmp!H140,"") &amp; IF(tmp!H198&lt;&gt;"", "- " &amp;tmp!H198,"") &amp; IF(tmp!H256&lt;&gt;"", "- " &amp;tmp!H256,"")</f>
        <v/>
      </c>
    </row>
    <row r="25" spans="1:8" ht="57" customHeight="1" thickBot="1" x14ac:dyDescent="0.2">
      <c r="A25" s="32" t="s">
        <v>85</v>
      </c>
      <c r="B25" s="33" t="str">
        <f ca="1">IF(tmp!B25&lt;&gt;"",tmp!B25 &amp; " ","") &amp; IF(tmp!B83&lt;&gt;"", "- " &amp;tmp!B83,"") &amp; IF(tmp!B141&lt;&gt;"", "- " &amp;tmp!B141,"") &amp; IF(tmp!B199&lt;&gt;"", "- " &amp;tmp!B199,"") &amp; IF(tmp!B257&lt;&gt;"", "- " &amp;tmp!B257,"")</f>
        <v/>
      </c>
      <c r="C25" s="33" t="str">
        <f ca="1">IF(tmp!C25&lt;&gt;"",tmp!C25 &amp; " ","") &amp; IF(tmp!C83&lt;&gt;"", "- " &amp;tmp!C83,"") &amp; IF(tmp!C141&lt;&gt;"", "- " &amp;tmp!C141,"") &amp; IF(tmp!C199&lt;&gt;"", "- " &amp;tmp!C199,"") &amp; IF(tmp!C257&lt;&gt;"", "- " &amp;tmp!C257,"")</f>
        <v/>
      </c>
      <c r="D25" s="33" t="str">
        <f ca="1">IF(tmp!D25&lt;&gt;"",tmp!D25 &amp; " ","") &amp; IF(tmp!D83&lt;&gt;"", "- " &amp;tmp!D83,"") &amp; IF(tmp!D141&lt;&gt;"", "- " &amp;tmp!D141,"") &amp; IF(tmp!D199&lt;&gt;"", "- " &amp;tmp!D199,"") &amp; IF(tmp!D257&lt;&gt;"", "- " &amp;tmp!D257,"")</f>
        <v/>
      </c>
      <c r="E25" s="33" t="str">
        <f ca="1">IF(tmp!E25&lt;&gt;"",tmp!E25 &amp; " ","") &amp; IF(tmp!E83&lt;&gt;"", "- " &amp;tmp!E83,"") &amp; IF(tmp!E141&lt;&gt;"", "- " &amp;tmp!E141,"") &amp; IF(tmp!E199&lt;&gt;"", "- " &amp;tmp!E199,"") &amp; IF(tmp!E257&lt;&gt;"", "- " &amp;tmp!E257,"")</f>
        <v/>
      </c>
      <c r="F25" s="33" t="str">
        <f ca="1">IF(tmp!F25&lt;&gt;"",tmp!F25 &amp; " ","") &amp; IF(tmp!F83&lt;&gt;"", "- " &amp;tmp!F83,"") &amp; IF(tmp!F141&lt;&gt;"", "- " &amp;tmp!F141,"") &amp; IF(tmp!F199&lt;&gt;"", "- " &amp;tmp!F199,"") &amp; IF(tmp!F257&lt;&gt;"", "- " &amp;tmp!F257,"")</f>
        <v/>
      </c>
      <c r="G25" s="33" t="str">
        <f ca="1">IF(tmp!G25&lt;&gt;"",tmp!G25 &amp; " ","") &amp; IF(tmp!G83&lt;&gt;"", "- " &amp;tmp!G83,"") &amp; IF(tmp!G141&lt;&gt;"", "- " &amp;tmp!G141,"") &amp; IF(tmp!G199&lt;&gt;"", "- " &amp;tmp!G199,"") &amp; IF(tmp!G257&lt;&gt;"", "- " &amp;tmp!G257,"")</f>
        <v/>
      </c>
      <c r="H25" s="34" t="str">
        <f ca="1">IF(tmp!H25&lt;&gt;"",tmp!H25 &amp; " ","") &amp; IF(tmp!H83&lt;&gt;"", "- " &amp;tmp!H83,"") &amp; IF(tmp!H141&lt;&gt;"", "- " &amp;tmp!H141,"") &amp; IF(tmp!H199&lt;&gt;"", "- " &amp;tmp!H199,"") &amp; IF(tmp!H257&lt;&gt;"", "- " &amp;tmp!H257,"")</f>
        <v/>
      </c>
    </row>
  </sheetData>
  <phoneticPr fontId="3" type="noConversion"/>
  <pageMargins left="0.55314960629921262" right="0.55314960629921262" top="0.60629921259842523" bottom="0.60629921259842523" header="0.5" footer="0.5"/>
  <pageSetup paperSize="9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view="pageLayout" topLeftCell="A25" zoomScaleNormal="100" workbookViewId="0">
      <selection activeCell="B16" sqref="B16"/>
    </sheetView>
  </sheetViews>
  <sheetFormatPr baseColWidth="10" defaultColWidth="10.6640625" defaultRowHeight="13" x14ac:dyDescent="0.15"/>
  <cols>
    <col min="1" max="1" width="13.5" style="45" customWidth="1"/>
    <col min="2" max="2" width="13.6640625" style="47" customWidth="1"/>
    <col min="3" max="3" width="14" style="47" customWidth="1"/>
    <col min="4" max="5" width="15.5" style="47" customWidth="1"/>
    <col min="6" max="6" width="15" style="47" customWidth="1"/>
    <col min="7" max="7" width="14.1640625" style="47" customWidth="1"/>
    <col min="8" max="16384" width="10.6640625" style="47"/>
  </cols>
  <sheetData>
    <row r="1" spans="1:7" ht="18" x14ac:dyDescent="0.15">
      <c r="A1" s="101" t="s">
        <v>90</v>
      </c>
      <c r="B1" s="101"/>
      <c r="C1" s="101"/>
      <c r="D1" s="101"/>
      <c r="E1" s="101"/>
      <c r="F1" s="101"/>
      <c r="G1" s="101"/>
    </row>
    <row r="2" spans="1:7" ht="18" x14ac:dyDescent="0.15">
      <c r="A2" s="60"/>
      <c r="B2" s="60"/>
      <c r="C2" s="60"/>
      <c r="D2" s="60"/>
      <c r="E2" s="60"/>
      <c r="F2" s="60"/>
      <c r="G2" s="61"/>
    </row>
    <row r="3" spans="1:7" ht="14" customHeight="1" x14ac:dyDescent="0.15">
      <c r="A3" s="99" t="s">
        <v>92</v>
      </c>
      <c r="B3" s="99"/>
      <c r="C3" s="102" t="str">
        <f ca="1">IFERROR(VLOOKUP("Oui",tmp!$K$2:$N$500,4,FALSE),"") &amp; IF(tmp!$V$31&lt;&gt;"", " - " &amp; tmp!$V$31,"")</f>
        <v/>
      </c>
      <c r="D3" s="102"/>
      <c r="E3" s="102"/>
      <c r="F3" s="102"/>
      <c r="G3" s="102"/>
    </row>
    <row r="4" spans="1:7" ht="14" x14ac:dyDescent="0.15">
      <c r="A4" s="99" t="s">
        <v>64</v>
      </c>
      <c r="B4" s="99"/>
      <c r="C4" s="103" t="str">
        <f ca="1">IFERROR(VLOOKUP("Nuit",tmp!$J$2:$N$500,5,FALSE),"") &amp; IF(tmp!$V$32&lt;&gt;"", " - " &amp; tmp!$V$32, "")</f>
        <v/>
      </c>
      <c r="D4" s="103"/>
      <c r="E4" s="103"/>
      <c r="F4" s="103"/>
      <c r="G4" s="103"/>
    </row>
    <row r="5" spans="1:7" ht="14" x14ac:dyDescent="0.15">
      <c r="A5" s="99" t="s">
        <v>91</v>
      </c>
      <c r="B5" s="99"/>
      <c r="C5" s="103" t="str">
        <f ca="1">IFERROR(VLOOKUP("00h à 1h",tmp!I$2:N$500,6,FALSE),"") &amp; IF(tmp!V$36&lt;&gt;"", " - " &amp; tmp!V$36, "")</f>
        <v/>
      </c>
      <c r="D5" s="103"/>
      <c r="E5" s="103"/>
      <c r="F5" s="103"/>
      <c r="G5" s="103"/>
    </row>
    <row r="6" spans="1:7" ht="14" thickBot="1" x14ac:dyDescent="0.2">
      <c r="A6" s="62"/>
      <c r="B6" s="61"/>
      <c r="C6" s="61"/>
      <c r="D6" s="61"/>
      <c r="E6" s="61"/>
      <c r="F6" s="61"/>
      <c r="G6" s="61"/>
    </row>
    <row r="7" spans="1:7" s="45" customFormat="1" ht="15" x14ac:dyDescent="0.15">
      <c r="A7" s="40" t="s">
        <v>195</v>
      </c>
      <c r="B7" s="41" t="s">
        <v>196</v>
      </c>
      <c r="C7" s="41" t="s">
        <v>197</v>
      </c>
      <c r="D7" s="41" t="s">
        <v>198</v>
      </c>
      <c r="E7" s="41" t="s">
        <v>199</v>
      </c>
      <c r="F7" s="41" t="s">
        <v>200</v>
      </c>
      <c r="G7" s="56" t="s">
        <v>181</v>
      </c>
    </row>
    <row r="8" spans="1:7" ht="71" thickBot="1" x14ac:dyDescent="0.2">
      <c r="A8" s="57" t="str">
        <f ca="1">'Tableaux de division'!B4</f>
        <v/>
      </c>
      <c r="B8" s="57" t="str">
        <f ca="1">'Tableaux de division'!C4</f>
        <v/>
      </c>
      <c r="C8" s="57" t="str">
        <f ca="1">'Tableaux de division'!D4</f>
        <v/>
      </c>
      <c r="D8" s="57" t="str">
        <f ca="1">'Tableaux de division'!E4</f>
        <v/>
      </c>
      <c r="E8" s="57" t="str">
        <f ca="1">'Tableaux de division'!F4</f>
        <v/>
      </c>
      <c r="F8" s="57" t="str">
        <f ca="1">'Tableaux de division'!G4</f>
        <v/>
      </c>
      <c r="G8" s="57" t="str">
        <f ca="1">'Tableaux de division'!H4</f>
        <v/>
      </c>
    </row>
    <row r="9" spans="1:7" ht="18" customHeight="1" x14ac:dyDescent="0.15">
      <c r="A9" s="101" t="s">
        <v>62</v>
      </c>
      <c r="B9" s="101"/>
      <c r="C9" s="101"/>
      <c r="D9" s="101"/>
      <c r="E9" s="101"/>
      <c r="F9" s="101"/>
      <c r="G9" s="101"/>
    </row>
    <row r="10" spans="1:7" ht="18" x14ac:dyDescent="0.15">
      <c r="A10" s="60"/>
      <c r="B10" s="60"/>
      <c r="C10" s="60"/>
      <c r="D10" s="60"/>
      <c r="E10" s="60"/>
      <c r="F10" s="60"/>
      <c r="G10" s="61"/>
    </row>
    <row r="11" spans="1:7" s="64" customFormat="1" ht="31" customHeight="1" x14ac:dyDescent="0.15">
      <c r="A11" s="99" t="s">
        <v>92</v>
      </c>
      <c r="B11" s="99"/>
      <c r="C11" s="102" t="str">
        <f ca="1">IFERROR(VLOOKUP("Oui",tmp!$K$2:$N$500,4,FALSE),"") &amp; IF(tmp!$V$31&lt;&gt;"", " - " &amp; tmp!$V$31,"")</f>
        <v/>
      </c>
      <c r="D11" s="102"/>
      <c r="E11" s="102"/>
      <c r="F11" s="102"/>
      <c r="G11" s="102"/>
    </row>
    <row r="12" spans="1:7" s="64" customFormat="1" ht="31" customHeight="1" x14ac:dyDescent="0.15">
      <c r="A12" s="99" t="s">
        <v>64</v>
      </c>
      <c r="B12" s="99"/>
      <c r="C12" s="100" t="str">
        <f ca="1">IFERROR(VLOOKUP("Nuit",tmp!$J$2:$N$500,5,FALSE),"") &amp; IF(tmp!$V$32&lt;&gt;"", " - " &amp; tmp!$V$32, "")</f>
        <v/>
      </c>
      <c r="D12" s="100"/>
      <c r="E12" s="100"/>
      <c r="F12" s="100"/>
      <c r="G12" s="100"/>
    </row>
    <row r="13" spans="1:7" s="64" customFormat="1" ht="31" customHeight="1" x14ac:dyDescent="0.15">
      <c r="A13" s="99" t="s">
        <v>91</v>
      </c>
      <c r="B13" s="99"/>
      <c r="C13" s="100" t="str">
        <f ca="1">IFERROR(VLOOKUP("01h à 2h",tmp!I$2:N$500,6,FALSE),"") &amp; IF(tmp!V$37&lt;&gt;"", " - " &amp; tmp!V$37, "")</f>
        <v/>
      </c>
      <c r="D13" s="100"/>
      <c r="E13" s="100"/>
      <c r="F13" s="100"/>
      <c r="G13" s="100"/>
    </row>
    <row r="14" spans="1:7" ht="14" thickBot="1" x14ac:dyDescent="0.2">
      <c r="A14" s="62"/>
      <c r="B14" s="61"/>
      <c r="C14" s="61"/>
      <c r="D14" s="61"/>
      <c r="E14" s="61"/>
      <c r="F14" s="61"/>
      <c r="G14" s="61"/>
    </row>
    <row r="15" spans="1:7" ht="15" x14ac:dyDescent="0.15">
      <c r="A15" s="40" t="s">
        <v>195</v>
      </c>
      <c r="B15" s="41" t="s">
        <v>196</v>
      </c>
      <c r="C15" s="41" t="s">
        <v>197</v>
      </c>
      <c r="D15" s="41" t="s">
        <v>198</v>
      </c>
      <c r="E15" s="41" t="s">
        <v>199</v>
      </c>
      <c r="F15" s="41" t="s">
        <v>200</v>
      </c>
      <c r="G15" s="56" t="s">
        <v>181</v>
      </c>
    </row>
    <row r="16" spans="1:7" ht="31" customHeight="1" thickBot="1" x14ac:dyDescent="0.2">
      <c r="A16" s="63" t="str">
        <f ca="1">'Tableaux de division'!B5</f>
        <v/>
      </c>
      <c r="B16" s="63" t="str">
        <f ca="1">'Tableaux de division'!C5</f>
        <v/>
      </c>
      <c r="C16" s="63" t="str">
        <f ca="1">'Tableaux de division'!D5</f>
        <v/>
      </c>
      <c r="D16" s="63" t="str">
        <f ca="1">'Tableaux de division'!E5</f>
        <v/>
      </c>
      <c r="E16" s="63" t="str">
        <f ca="1">'Tableaux de division'!F5</f>
        <v/>
      </c>
      <c r="F16" s="63" t="str">
        <f ca="1">'Tableaux de division'!G5</f>
        <v/>
      </c>
      <c r="G16" s="63" t="str">
        <f ca="1">'Tableaux de division'!H5</f>
        <v/>
      </c>
    </row>
    <row r="17" spans="1:7" ht="18" customHeight="1" x14ac:dyDescent="0.15">
      <c r="A17" s="101" t="s">
        <v>67</v>
      </c>
      <c r="B17" s="101"/>
      <c r="C17" s="101"/>
      <c r="D17" s="101"/>
      <c r="E17" s="101"/>
      <c r="F17" s="101"/>
      <c r="G17" s="101"/>
    </row>
    <row r="18" spans="1:7" ht="18" x14ac:dyDescent="0.15">
      <c r="A18" s="60"/>
      <c r="B18" s="60"/>
      <c r="C18" s="60"/>
      <c r="D18" s="60"/>
      <c r="E18" s="60"/>
      <c r="F18" s="60"/>
      <c r="G18" s="65"/>
    </row>
    <row r="19" spans="1:7" ht="28" customHeight="1" x14ac:dyDescent="0.15">
      <c r="A19" s="99" t="s">
        <v>65</v>
      </c>
      <c r="B19" s="99"/>
      <c r="C19" s="102" t="str">
        <f ca="1">IFERROR(VLOOKUP("Oui",tmp!$K$2:$N$500,4,FALSE),"") &amp; IF(tmp!$V$31&lt;&gt;"", " - " &amp; tmp!$V$31,"")</f>
        <v/>
      </c>
      <c r="D19" s="102"/>
      <c r="E19" s="102"/>
      <c r="F19" s="102"/>
      <c r="G19" s="102"/>
    </row>
    <row r="20" spans="1:7" ht="14" customHeight="1" x14ac:dyDescent="0.15">
      <c r="A20" s="99" t="s">
        <v>63</v>
      </c>
      <c r="B20" s="99"/>
      <c r="C20" s="100" t="str">
        <f ca="1">IFERROR(VLOOKUP("Nuit",tmp!$J$2:$N$500,5,FALSE),"") &amp; IF(tmp!$V$32&lt;&gt;"", " - " &amp; tmp!$V$32, "")</f>
        <v/>
      </c>
      <c r="D20" s="100"/>
      <c r="E20" s="100"/>
      <c r="F20" s="100"/>
      <c r="G20" s="100"/>
    </row>
    <row r="21" spans="1:7" ht="14" customHeight="1" x14ac:dyDescent="0.15">
      <c r="A21" s="99" t="s">
        <v>66</v>
      </c>
      <c r="B21" s="99"/>
      <c r="C21" s="100" t="str">
        <f ca="1">IFERROR(VLOOKUP("02h à 3h",tmp!I$2:N$500,6,FALSE),"") &amp; IF(tmp!V$38&lt;&gt;"", " - " &amp; tmp!V$38, "")</f>
        <v/>
      </c>
      <c r="D21" s="100"/>
      <c r="E21" s="100"/>
      <c r="F21" s="100"/>
      <c r="G21" s="100"/>
    </row>
    <row r="22" spans="1:7" ht="14" thickBot="1" x14ac:dyDescent="0.2">
      <c r="A22" s="62"/>
      <c r="B22" s="65"/>
      <c r="C22" s="65"/>
      <c r="D22" s="65"/>
      <c r="E22" s="65"/>
      <c r="F22" s="65"/>
      <c r="G22" s="65"/>
    </row>
    <row r="23" spans="1:7" ht="15" x14ac:dyDescent="0.15">
      <c r="A23" s="40" t="s">
        <v>204</v>
      </c>
      <c r="B23" s="41" t="s">
        <v>206</v>
      </c>
      <c r="C23" s="41" t="s">
        <v>150</v>
      </c>
      <c r="D23" s="41" t="s">
        <v>152</v>
      </c>
      <c r="E23" s="41" t="s">
        <v>154</v>
      </c>
      <c r="F23" s="41" t="s">
        <v>131</v>
      </c>
      <c r="G23" s="56" t="s">
        <v>133</v>
      </c>
    </row>
    <row r="24" spans="1:7" ht="15" thickBot="1" x14ac:dyDescent="0.2">
      <c r="A24" s="63" t="str">
        <f ca="1">'Tableaux de division'!B6</f>
        <v/>
      </c>
      <c r="B24" s="63" t="str">
        <f ca="1">'Tableaux de division'!C6</f>
        <v/>
      </c>
      <c r="C24" s="63" t="str">
        <f ca="1">'Tableaux de division'!D6</f>
        <v/>
      </c>
      <c r="D24" s="63" t="str">
        <f ca="1">'Tableaux de division'!E6</f>
        <v/>
      </c>
      <c r="E24" s="63" t="str">
        <f ca="1">'Tableaux de division'!F6</f>
        <v/>
      </c>
      <c r="F24" s="63" t="str">
        <f ca="1">'Tableaux de division'!G6</f>
        <v/>
      </c>
      <c r="G24" s="63" t="str">
        <f ca="1">'Tableaux de division'!H6</f>
        <v/>
      </c>
    </row>
    <row r="25" spans="1:7" ht="18" x14ac:dyDescent="0.15">
      <c r="A25" s="101" t="s">
        <v>68</v>
      </c>
      <c r="B25" s="101"/>
      <c r="C25" s="101"/>
      <c r="D25" s="101"/>
      <c r="E25" s="101"/>
      <c r="F25" s="101"/>
      <c r="G25" s="101"/>
    </row>
    <row r="26" spans="1:7" ht="18" x14ac:dyDescent="0.15">
      <c r="A26" s="60"/>
      <c r="B26" s="60"/>
      <c r="C26" s="60"/>
      <c r="D26" s="60"/>
      <c r="E26" s="60"/>
      <c r="F26" s="60"/>
      <c r="G26" s="65"/>
    </row>
    <row r="27" spans="1:7" ht="14" customHeight="1" x14ac:dyDescent="0.15">
      <c r="A27" s="99" t="s">
        <v>65</v>
      </c>
      <c r="B27" s="99"/>
      <c r="C27" s="102" t="str">
        <f ca="1">IFERROR(VLOOKUP("Oui",tmp!$K$2:$N$500,4,FALSE),"") &amp; IF(tmp!$V$31&lt;&gt;"", " - " &amp; tmp!$V$31,"")</f>
        <v/>
      </c>
      <c r="D27" s="102"/>
      <c r="E27" s="102"/>
      <c r="F27" s="102"/>
      <c r="G27" s="102"/>
    </row>
    <row r="28" spans="1:7" ht="14" x14ac:dyDescent="0.15">
      <c r="A28" s="99" t="s">
        <v>63</v>
      </c>
      <c r="B28" s="99"/>
      <c r="C28" s="100" t="str">
        <f ca="1">IFERROR(VLOOKUP("Nuit",tmp!$J$2:$N$500,5,FALSE),"") &amp; IF(tmp!$V$32&lt;&gt;"", " - " &amp; tmp!$V$32, "")</f>
        <v/>
      </c>
      <c r="D28" s="100"/>
      <c r="E28" s="100"/>
      <c r="F28" s="100"/>
      <c r="G28" s="100"/>
    </row>
    <row r="29" spans="1:7" ht="14" x14ac:dyDescent="0.15">
      <c r="A29" s="99" t="s">
        <v>66</v>
      </c>
      <c r="B29" s="99"/>
      <c r="C29" s="100" t="str">
        <f ca="1">IFERROR(VLOOKUP("03h à 4h",tmp!I$2:N$500,6,FALSE),"") &amp; IF(tmp!V$39&lt;&gt;"", " - " &amp; tmp!V$39, "")</f>
        <v/>
      </c>
      <c r="D29" s="100"/>
      <c r="E29" s="100"/>
      <c r="F29" s="100"/>
      <c r="G29" s="100"/>
    </row>
    <row r="30" spans="1:7" ht="14" thickBot="1" x14ac:dyDescent="0.2">
      <c r="A30" s="62"/>
      <c r="B30" s="65"/>
      <c r="C30" s="65"/>
      <c r="D30" s="65"/>
      <c r="E30" s="65"/>
      <c r="F30" s="65"/>
      <c r="G30" s="65"/>
    </row>
    <row r="31" spans="1:7" ht="15" x14ac:dyDescent="0.15">
      <c r="A31" s="40" t="s">
        <v>204</v>
      </c>
      <c r="B31" s="41" t="s">
        <v>206</v>
      </c>
      <c r="C31" s="41" t="s">
        <v>150</v>
      </c>
      <c r="D31" s="41" t="s">
        <v>152</v>
      </c>
      <c r="E31" s="41" t="s">
        <v>154</v>
      </c>
      <c r="F31" s="41" t="s">
        <v>131</v>
      </c>
      <c r="G31" s="56" t="s">
        <v>133</v>
      </c>
    </row>
    <row r="32" spans="1:7" ht="85" thickBot="1" x14ac:dyDescent="0.2">
      <c r="A32" s="63" t="str">
        <f ca="1">'Tableaux de division'!B7</f>
        <v/>
      </c>
      <c r="B32" s="63" t="str">
        <f ca="1">'Tableaux de division'!C7</f>
        <v/>
      </c>
      <c r="C32" s="63" t="str">
        <f ca="1">'Tableaux de division'!D7</f>
        <v/>
      </c>
      <c r="D32" s="63" t="str">
        <f ca="1">'Tableaux de division'!E7</f>
        <v/>
      </c>
      <c r="E32" s="63" t="str">
        <f ca="1">'Tableaux de division'!F7</f>
        <v/>
      </c>
      <c r="F32" s="63" t="str">
        <f ca="1">'Tableaux de division'!G7</f>
        <v/>
      </c>
      <c r="G32" s="63" t="str">
        <f ca="1">'Tableaux de division'!H7</f>
        <v/>
      </c>
    </row>
    <row r="33" spans="1:7" ht="18" customHeight="1" x14ac:dyDescent="0.15">
      <c r="A33" s="101" t="s">
        <v>69</v>
      </c>
      <c r="B33" s="101"/>
      <c r="C33" s="101"/>
      <c r="D33" s="101"/>
      <c r="E33" s="101"/>
      <c r="F33" s="101"/>
      <c r="G33" s="101"/>
    </row>
    <row r="34" spans="1:7" ht="18" x14ac:dyDescent="0.15">
      <c r="A34" s="60"/>
      <c r="B34" s="60"/>
      <c r="C34" s="60"/>
      <c r="D34" s="60"/>
      <c r="E34" s="60"/>
      <c r="F34" s="60"/>
      <c r="G34" s="65"/>
    </row>
    <row r="35" spans="1:7" ht="28" customHeight="1" x14ac:dyDescent="0.15">
      <c r="A35" s="99" t="s">
        <v>65</v>
      </c>
      <c r="B35" s="99"/>
      <c r="C35" s="102" t="str">
        <f ca="1">IFERROR(VLOOKUP("Oui",tmp!$K$2:$N$500,4,FALSE),"") &amp; IF(tmp!$V$31&lt;&gt;"", " - " &amp; tmp!$V$31,"")</f>
        <v/>
      </c>
      <c r="D35" s="102"/>
      <c r="E35" s="102"/>
      <c r="F35" s="102"/>
      <c r="G35" s="102"/>
    </row>
    <row r="36" spans="1:7" ht="14" customHeight="1" x14ac:dyDescent="0.15">
      <c r="A36" s="99" t="s">
        <v>63</v>
      </c>
      <c r="B36" s="99"/>
      <c r="C36" s="100" t="str">
        <f ca="1">IFERROR(VLOOKUP("Nuit",tmp!$J$2:$N$500,5,FALSE),"") &amp; IF(tmp!$V$32&lt;&gt;"", " - " &amp; tmp!$V$32, "")</f>
        <v/>
      </c>
      <c r="D36" s="100"/>
      <c r="E36" s="100"/>
      <c r="F36" s="100"/>
      <c r="G36" s="100"/>
    </row>
    <row r="37" spans="1:7" ht="14" customHeight="1" x14ac:dyDescent="0.15">
      <c r="A37" s="99" t="s">
        <v>66</v>
      </c>
      <c r="B37" s="99"/>
      <c r="C37" s="100" t="str">
        <f ca="1">IFERROR(VLOOKUP("04h à 5h",tmp!I$2:N$500,6,FALSE),"") &amp; IF(tmp!V$40&lt;&gt;"", " - " &amp; tmp!V$40, "")</f>
        <v/>
      </c>
      <c r="D37" s="100"/>
      <c r="E37" s="100"/>
      <c r="F37" s="100"/>
      <c r="G37" s="100"/>
    </row>
    <row r="38" spans="1:7" ht="14" thickBot="1" x14ac:dyDescent="0.2">
      <c r="A38" s="62"/>
      <c r="B38" s="65"/>
      <c r="C38" s="65"/>
      <c r="D38" s="65"/>
      <c r="E38" s="65"/>
      <c r="F38" s="65"/>
      <c r="G38" s="65"/>
    </row>
    <row r="39" spans="1:7" ht="15" x14ac:dyDescent="0.15">
      <c r="A39" s="40" t="s">
        <v>204</v>
      </c>
      <c r="B39" s="41" t="s">
        <v>206</v>
      </c>
      <c r="C39" s="41" t="s">
        <v>150</v>
      </c>
      <c r="D39" s="41" t="s">
        <v>152</v>
      </c>
      <c r="E39" s="41" t="s">
        <v>154</v>
      </c>
      <c r="F39" s="41" t="s">
        <v>131</v>
      </c>
      <c r="G39" s="56" t="s">
        <v>133</v>
      </c>
    </row>
    <row r="40" spans="1:7" ht="15" thickBot="1" x14ac:dyDescent="0.2">
      <c r="A40" s="63" t="str">
        <f ca="1">'Tableaux de division'!B8</f>
        <v/>
      </c>
      <c r="B40" s="63" t="str">
        <f ca="1">'Tableaux de division'!C8</f>
        <v/>
      </c>
      <c r="C40" s="63" t="str">
        <f ca="1">'Tableaux de division'!D8</f>
        <v/>
      </c>
      <c r="D40" s="63" t="str">
        <f ca="1">'Tableaux de division'!E8</f>
        <v/>
      </c>
      <c r="E40" s="63" t="str">
        <f ca="1">'Tableaux de division'!F8</f>
        <v/>
      </c>
      <c r="F40" s="63" t="str">
        <f ca="1">'Tableaux de division'!G8</f>
        <v/>
      </c>
      <c r="G40" s="63" t="str">
        <f ca="1">'Tableaux de division'!H8</f>
        <v/>
      </c>
    </row>
    <row r="41" spans="1:7" ht="18" x14ac:dyDescent="0.15">
      <c r="A41" s="101" t="s">
        <v>70</v>
      </c>
      <c r="B41" s="101"/>
      <c r="C41" s="101"/>
      <c r="D41" s="101"/>
      <c r="E41" s="101"/>
      <c r="F41" s="101"/>
      <c r="G41" s="101"/>
    </row>
    <row r="42" spans="1:7" ht="18" x14ac:dyDescent="0.15">
      <c r="A42" s="60"/>
      <c r="B42" s="60"/>
      <c r="C42" s="60"/>
      <c r="D42" s="60"/>
      <c r="E42" s="60"/>
      <c r="F42" s="60"/>
      <c r="G42" s="65"/>
    </row>
    <row r="43" spans="1:7" ht="14" customHeight="1" x14ac:dyDescent="0.15">
      <c r="A43" s="99" t="s">
        <v>65</v>
      </c>
      <c r="B43" s="99"/>
      <c r="C43" s="102" t="str">
        <f ca="1">IFERROR(VLOOKUP("Oui",tmp!$K$2:$N$500,4,FALSE),"") &amp; IF(tmp!$V$31&lt;&gt;"", " - " &amp; tmp!$V$31,"")</f>
        <v/>
      </c>
      <c r="D43" s="102"/>
      <c r="E43" s="102"/>
      <c r="F43" s="102"/>
      <c r="G43" s="102"/>
    </row>
    <row r="44" spans="1:7" ht="14" x14ac:dyDescent="0.15">
      <c r="A44" s="99" t="s">
        <v>63</v>
      </c>
      <c r="B44" s="99"/>
      <c r="C44" s="100" t="str">
        <f ca="1">IFERROR(VLOOKUP("Nuit",tmp!$J$2:$N$500,5,FALSE),"") &amp; IF(tmp!$V$32&lt;&gt;"", " - " &amp; tmp!$V$32, "")</f>
        <v/>
      </c>
      <c r="D44" s="100"/>
      <c r="E44" s="100"/>
      <c r="F44" s="100"/>
      <c r="G44" s="100"/>
    </row>
    <row r="45" spans="1:7" ht="14" x14ac:dyDescent="0.15">
      <c r="A45" s="99" t="s">
        <v>66</v>
      </c>
      <c r="B45" s="99"/>
      <c r="C45" s="100" t="str">
        <f ca="1">IFERROR(VLOOKUP("05h à 6h",tmp!I$2:N$500,6,FALSE),"") &amp; IF(tmp!V$41&lt;&gt;"", " - " &amp; tmp!V$41, "")</f>
        <v/>
      </c>
      <c r="D45" s="100"/>
      <c r="E45" s="100"/>
      <c r="F45" s="100"/>
      <c r="G45" s="100"/>
    </row>
    <row r="46" spans="1:7" ht="14" thickBot="1" x14ac:dyDescent="0.2">
      <c r="A46" s="62"/>
      <c r="B46" s="65"/>
      <c r="C46" s="65"/>
      <c r="D46" s="65"/>
      <c r="E46" s="65"/>
      <c r="F46" s="65"/>
      <c r="G46" s="65"/>
    </row>
    <row r="47" spans="1:7" ht="15" x14ac:dyDescent="0.15">
      <c r="A47" s="40" t="s">
        <v>204</v>
      </c>
      <c r="B47" s="41" t="s">
        <v>206</v>
      </c>
      <c r="C47" s="41" t="s">
        <v>150</v>
      </c>
      <c r="D47" s="41" t="s">
        <v>152</v>
      </c>
      <c r="E47" s="41" t="s">
        <v>154</v>
      </c>
      <c r="F47" s="41" t="s">
        <v>131</v>
      </c>
      <c r="G47" s="56" t="s">
        <v>133</v>
      </c>
    </row>
    <row r="48" spans="1:7" ht="57" thickBot="1" x14ac:dyDescent="0.2">
      <c r="A48" s="63" t="str">
        <f ca="1">'Tableaux de division'!B9</f>
        <v/>
      </c>
      <c r="B48" s="63" t="str">
        <f ca="1">'Tableaux de division'!C9</f>
        <v/>
      </c>
      <c r="C48" s="63" t="str">
        <f ca="1">'Tableaux de division'!D9</f>
        <v/>
      </c>
      <c r="D48" s="63" t="str">
        <f ca="1">'Tableaux de division'!E9</f>
        <v/>
      </c>
      <c r="E48" s="63" t="str">
        <f ca="1">'Tableaux de division'!F9</f>
        <v/>
      </c>
      <c r="F48" s="63" t="str">
        <f ca="1">'Tableaux de division'!G9</f>
        <v/>
      </c>
      <c r="G48" s="63" t="str">
        <f ca="1">'Tableaux de division'!H9</f>
        <v/>
      </c>
    </row>
    <row r="49" spans="1:7" ht="18" x14ac:dyDescent="0.15">
      <c r="A49" s="101" t="s">
        <v>71</v>
      </c>
      <c r="B49" s="101"/>
      <c r="C49" s="101"/>
      <c r="D49" s="101"/>
      <c r="E49" s="101"/>
      <c r="F49" s="101"/>
      <c r="G49" s="101"/>
    </row>
    <row r="50" spans="1:7" ht="18" x14ac:dyDescent="0.15">
      <c r="A50" s="60"/>
      <c r="B50" s="60"/>
      <c r="C50" s="60"/>
      <c r="D50" s="60"/>
      <c r="E50" s="60"/>
      <c r="F50" s="60"/>
      <c r="G50" s="65"/>
    </row>
    <row r="51" spans="1:7" ht="14" customHeight="1" x14ac:dyDescent="0.15">
      <c r="A51" s="99" t="s">
        <v>65</v>
      </c>
      <c r="B51" s="99"/>
      <c r="C51" s="102" t="str">
        <f ca="1">IFERROR(VLOOKUP("Oui",tmp!$K$2:$N$500,4,FALSE),"") &amp; IF(tmp!$V$31&lt;&gt;"", " - " &amp; tmp!$V$31,"")</f>
        <v/>
      </c>
      <c r="D51" s="102"/>
      <c r="E51" s="102"/>
      <c r="F51" s="102"/>
      <c r="G51" s="102"/>
    </row>
    <row r="52" spans="1:7" ht="14" x14ac:dyDescent="0.15">
      <c r="A52" s="99" t="s">
        <v>10</v>
      </c>
      <c r="B52" s="99"/>
      <c r="C52" s="100" t="str">
        <f ca="1">IFERROR(VLOOKUP("Matin",tmp!$J$2:$N$500,5,FALSE),"") &amp; IF(tmp!$V$33&lt;&gt;"", " - " &amp; tmp!$V$33, "")</f>
        <v/>
      </c>
      <c r="D52" s="100"/>
      <c r="E52" s="100"/>
      <c r="F52" s="100"/>
      <c r="G52" s="100"/>
    </row>
    <row r="53" spans="1:7" ht="14" x14ac:dyDescent="0.15">
      <c r="A53" s="99" t="s">
        <v>66</v>
      </c>
      <c r="B53" s="99"/>
      <c r="C53" s="100" t="str">
        <f ca="1">IFERROR(VLOOKUP("06h à 7h",tmp!I$2:N$500,6,FALSE),"") &amp; IF(tmp!V$42&lt;&gt;"", " - " &amp; tmp!V$42, "")</f>
        <v/>
      </c>
      <c r="D53" s="100"/>
      <c r="E53" s="100"/>
      <c r="F53" s="100"/>
      <c r="G53" s="100"/>
    </row>
    <row r="54" spans="1:7" ht="14" thickBot="1" x14ac:dyDescent="0.2">
      <c r="A54" s="62"/>
      <c r="B54" s="65"/>
      <c r="C54" s="65"/>
      <c r="D54" s="65"/>
      <c r="E54" s="65"/>
      <c r="F54" s="65"/>
      <c r="G54" s="65"/>
    </row>
    <row r="55" spans="1:7" ht="15" x14ac:dyDescent="0.15">
      <c r="A55" s="40" t="s">
        <v>204</v>
      </c>
      <c r="B55" s="41" t="s">
        <v>206</v>
      </c>
      <c r="C55" s="41" t="s">
        <v>150</v>
      </c>
      <c r="D55" s="41" t="s">
        <v>152</v>
      </c>
      <c r="E55" s="41" t="s">
        <v>154</v>
      </c>
      <c r="F55" s="41" t="s">
        <v>131</v>
      </c>
      <c r="G55" s="56" t="s">
        <v>133</v>
      </c>
    </row>
    <row r="56" spans="1:7" ht="15" thickBot="1" x14ac:dyDescent="0.2">
      <c r="A56" s="63" t="str">
        <f ca="1">'Tableaux de division'!B13</f>
        <v/>
      </c>
      <c r="B56" s="63" t="str">
        <f ca="1">'Tableaux de division'!C13</f>
        <v/>
      </c>
      <c r="C56" s="63" t="str">
        <f ca="1">'Tableaux de division'!D13</f>
        <v/>
      </c>
      <c r="D56" s="63" t="str">
        <f ca="1">'Tableaux de division'!E13</f>
        <v/>
      </c>
      <c r="E56" s="63" t="str">
        <f ca="1">'Tableaux de division'!F13</f>
        <v/>
      </c>
      <c r="F56" s="63" t="str">
        <f ca="1">'Tableaux de division'!G13</f>
        <v/>
      </c>
      <c r="G56" s="63" t="str">
        <f ca="1">'Tableaux de division'!H13</f>
        <v/>
      </c>
    </row>
    <row r="57" spans="1:7" ht="18" x14ac:dyDescent="0.15">
      <c r="A57" s="101" t="s">
        <v>72</v>
      </c>
      <c r="B57" s="101"/>
      <c r="C57" s="101"/>
      <c r="D57" s="101"/>
      <c r="E57" s="101"/>
      <c r="F57" s="101"/>
      <c r="G57" s="101"/>
    </row>
    <row r="58" spans="1:7" ht="18" x14ac:dyDescent="0.15">
      <c r="A58" s="60"/>
      <c r="B58" s="60"/>
      <c r="C58" s="60"/>
      <c r="D58" s="60"/>
      <c r="E58" s="60"/>
      <c r="F58" s="60"/>
      <c r="G58" s="65"/>
    </row>
    <row r="59" spans="1:7" ht="14" customHeight="1" x14ac:dyDescent="0.15">
      <c r="A59" s="99" t="s">
        <v>65</v>
      </c>
      <c r="B59" s="99"/>
      <c r="C59" s="102" t="str">
        <f ca="1">IFERROR(VLOOKUP("Oui",tmp!$K$2:$N$500,4,FALSE),"") &amp; IF(tmp!$V$31&lt;&gt;"", " - " &amp; tmp!$V$31,"")</f>
        <v/>
      </c>
      <c r="D59" s="102"/>
      <c r="E59" s="102"/>
      <c r="F59" s="102"/>
      <c r="G59" s="102"/>
    </row>
    <row r="60" spans="1:7" ht="14" x14ac:dyDescent="0.15">
      <c r="A60" s="99" t="s">
        <v>10</v>
      </c>
      <c r="B60" s="99"/>
      <c r="C60" s="100" t="str">
        <f ca="1">IFERROR(VLOOKUP("Matin",tmp!$J$2:$N$500,5,FALSE),"") &amp; IF(tmp!$V$33&lt;&gt;"", " - " &amp; tmp!$V$33, "")</f>
        <v/>
      </c>
      <c r="D60" s="100"/>
      <c r="E60" s="100"/>
      <c r="F60" s="100"/>
      <c r="G60" s="100"/>
    </row>
    <row r="61" spans="1:7" ht="14" x14ac:dyDescent="0.15">
      <c r="A61" s="99" t="s">
        <v>66</v>
      </c>
      <c r="B61" s="99"/>
      <c r="C61" s="100" t="str">
        <f ca="1">IFERROR(VLOOKUP("07h à 8h",tmp!I$2:N$500,6,FALSE),"") &amp; IF(tmp!V$43&lt;&gt;"", " - " &amp; tmp!V$43, "")</f>
        <v/>
      </c>
      <c r="D61" s="100"/>
      <c r="E61" s="100"/>
      <c r="F61" s="100"/>
      <c r="G61" s="100"/>
    </row>
    <row r="62" spans="1:7" ht="14" thickBot="1" x14ac:dyDescent="0.2">
      <c r="A62" s="62"/>
      <c r="B62" s="65"/>
      <c r="C62" s="65"/>
      <c r="D62" s="65"/>
      <c r="E62" s="65"/>
      <c r="F62" s="65"/>
      <c r="G62" s="65"/>
    </row>
    <row r="63" spans="1:7" ht="15" x14ac:dyDescent="0.15">
      <c r="A63" s="40" t="s">
        <v>204</v>
      </c>
      <c r="B63" s="41" t="s">
        <v>206</v>
      </c>
      <c r="C63" s="41" t="s">
        <v>150</v>
      </c>
      <c r="D63" s="41" t="s">
        <v>152</v>
      </c>
      <c r="E63" s="41" t="s">
        <v>154</v>
      </c>
      <c r="F63" s="41" t="s">
        <v>131</v>
      </c>
      <c r="G63" s="56" t="s">
        <v>133</v>
      </c>
    </row>
    <row r="64" spans="1:7" ht="15" thickBot="1" x14ac:dyDescent="0.2">
      <c r="A64" s="63" t="str">
        <f ca="1">'Tableaux de division'!B14</f>
        <v/>
      </c>
      <c r="B64" s="63" t="str">
        <f ca="1">'Tableaux de division'!C14</f>
        <v/>
      </c>
      <c r="C64" s="63" t="str">
        <f ca="1">'Tableaux de division'!D14</f>
        <v/>
      </c>
      <c r="D64" s="63" t="str">
        <f ca="1">'Tableaux de division'!E14</f>
        <v/>
      </c>
      <c r="E64" s="63" t="str">
        <f ca="1">'Tableaux de division'!F14</f>
        <v/>
      </c>
      <c r="F64" s="63" t="str">
        <f ca="1">'Tableaux de division'!G14</f>
        <v/>
      </c>
      <c r="G64" s="63" t="str">
        <f ca="1">'Tableaux de division'!H14</f>
        <v/>
      </c>
    </row>
    <row r="65" spans="1:7" ht="18" x14ac:dyDescent="0.15">
      <c r="A65" s="101" t="s">
        <v>11</v>
      </c>
      <c r="B65" s="101"/>
      <c r="C65" s="101"/>
      <c r="D65" s="101"/>
      <c r="E65" s="101"/>
      <c r="F65" s="101"/>
      <c r="G65" s="101"/>
    </row>
    <row r="66" spans="1:7" ht="18" x14ac:dyDescent="0.15">
      <c r="A66" s="60"/>
      <c r="B66" s="60"/>
      <c r="C66" s="60"/>
      <c r="D66" s="60"/>
      <c r="E66" s="60"/>
      <c r="F66" s="60"/>
      <c r="G66" s="65"/>
    </row>
    <row r="67" spans="1:7" ht="14" customHeight="1" x14ac:dyDescent="0.15">
      <c r="A67" s="99" t="s">
        <v>65</v>
      </c>
      <c r="B67" s="99"/>
      <c r="C67" s="102" t="str">
        <f ca="1">IFERROR(VLOOKUP("Oui",tmp!$K$2:$N$500,4,FALSE),"") &amp; IF(tmp!$V$31&lt;&gt;"", " - " &amp; tmp!$V$31,"")</f>
        <v/>
      </c>
      <c r="D67" s="102"/>
      <c r="E67" s="102"/>
      <c r="F67" s="102"/>
      <c r="G67" s="102"/>
    </row>
    <row r="68" spans="1:7" ht="14" x14ac:dyDescent="0.15">
      <c r="A68" s="99" t="s">
        <v>10</v>
      </c>
      <c r="B68" s="99"/>
      <c r="C68" s="100" t="str">
        <f ca="1">IFERROR(VLOOKUP("Matin",tmp!$J$2:$N$500,5,FALSE),"") &amp; IF(tmp!$V$33&lt;&gt;"", " - " &amp; tmp!$V$33, "")</f>
        <v/>
      </c>
      <c r="D68" s="100"/>
      <c r="E68" s="100"/>
      <c r="F68" s="100"/>
      <c r="G68" s="100"/>
    </row>
    <row r="69" spans="1:7" ht="14" x14ac:dyDescent="0.15">
      <c r="A69" s="99" t="s">
        <v>66</v>
      </c>
      <c r="B69" s="99"/>
      <c r="C69" s="100" t="str">
        <f ca="1">IFERROR(VLOOKUP("08h à 9h",tmp!I$2:N$500,6,FALSE),"") &amp; IF(tmp!V$44&lt;&gt;"", " - " &amp; tmp!V$44, "")</f>
        <v/>
      </c>
      <c r="D69" s="100"/>
      <c r="E69" s="100"/>
      <c r="F69" s="100"/>
      <c r="G69" s="100"/>
    </row>
    <row r="70" spans="1:7" ht="14" thickBot="1" x14ac:dyDescent="0.2">
      <c r="A70" s="62"/>
      <c r="B70" s="65"/>
      <c r="C70" s="65"/>
      <c r="D70" s="65"/>
      <c r="E70" s="65"/>
      <c r="F70" s="65"/>
      <c r="G70" s="65"/>
    </row>
    <row r="71" spans="1:7" ht="15" x14ac:dyDescent="0.15">
      <c r="A71" s="40" t="s">
        <v>204</v>
      </c>
      <c r="B71" s="41" t="s">
        <v>206</v>
      </c>
      <c r="C71" s="41" t="s">
        <v>150</v>
      </c>
      <c r="D71" s="41" t="s">
        <v>152</v>
      </c>
      <c r="E71" s="41" t="s">
        <v>154</v>
      </c>
      <c r="F71" s="41" t="s">
        <v>131</v>
      </c>
      <c r="G71" s="56" t="s">
        <v>133</v>
      </c>
    </row>
    <row r="72" spans="1:7" ht="15" thickBot="1" x14ac:dyDescent="0.2">
      <c r="A72" s="63" t="str">
        <f ca="1">'Tableaux de division'!B15</f>
        <v/>
      </c>
      <c r="B72" s="63" t="str">
        <f ca="1">'Tableaux de division'!C15</f>
        <v/>
      </c>
      <c r="C72" s="63" t="str">
        <f ca="1">'Tableaux de division'!D15</f>
        <v/>
      </c>
      <c r="D72" s="63" t="str">
        <f ca="1">'Tableaux de division'!E15</f>
        <v/>
      </c>
      <c r="E72" s="63" t="str">
        <f ca="1">'Tableaux de division'!F15</f>
        <v/>
      </c>
      <c r="F72" s="63" t="str">
        <f ca="1">'Tableaux de division'!G15</f>
        <v/>
      </c>
      <c r="G72" s="63" t="str">
        <f ca="1">'Tableaux de division'!H15</f>
        <v/>
      </c>
    </row>
    <row r="73" spans="1:7" ht="18" x14ac:dyDescent="0.15">
      <c r="A73" s="101" t="s">
        <v>12</v>
      </c>
      <c r="B73" s="101"/>
      <c r="C73" s="101"/>
      <c r="D73" s="101"/>
      <c r="E73" s="101"/>
      <c r="F73" s="101"/>
      <c r="G73" s="101"/>
    </row>
    <row r="74" spans="1:7" ht="18" x14ac:dyDescent="0.15">
      <c r="A74" s="60"/>
      <c r="B74" s="60"/>
      <c r="C74" s="60"/>
      <c r="D74" s="60"/>
      <c r="E74" s="60"/>
      <c r="F74" s="60"/>
      <c r="G74" s="65"/>
    </row>
    <row r="75" spans="1:7" ht="14" customHeight="1" x14ac:dyDescent="0.15">
      <c r="A75" s="99" t="s">
        <v>65</v>
      </c>
      <c r="B75" s="99"/>
      <c r="C75" s="102" t="str">
        <f ca="1">IFERROR(VLOOKUP("Oui",tmp!$K$2:$N$500,4,FALSE),"") &amp; IF(tmp!$V$31&lt;&gt;"", " - " &amp; tmp!$V$31,"")</f>
        <v/>
      </c>
      <c r="D75" s="102"/>
      <c r="E75" s="102"/>
      <c r="F75" s="102"/>
      <c r="G75" s="102"/>
    </row>
    <row r="76" spans="1:7" ht="14" x14ac:dyDescent="0.15">
      <c r="A76" s="99" t="s">
        <v>10</v>
      </c>
      <c r="B76" s="99"/>
      <c r="C76" s="100" t="str">
        <f ca="1">IFERROR(VLOOKUP("Matin",tmp!$J$2:$N$500,5,FALSE),"") &amp; IF(tmp!$V$33&lt;&gt;"", " - " &amp; tmp!$V$33, "")</f>
        <v/>
      </c>
      <c r="D76" s="100"/>
      <c r="E76" s="100"/>
      <c r="F76" s="100"/>
      <c r="G76" s="100"/>
    </row>
    <row r="77" spans="1:7" ht="14" x14ac:dyDescent="0.15">
      <c r="A77" s="99" t="s">
        <v>66</v>
      </c>
      <c r="B77" s="99"/>
      <c r="C77" s="100" t="str">
        <f ca="1">IFERROR(VLOOKUP("09h à 10h",tmp!I$2:N$500,6,FALSE),"") &amp; IF(tmp!V$45&lt;&gt;"", " - " &amp; tmp!V$45, "")</f>
        <v/>
      </c>
      <c r="D77" s="100"/>
      <c r="E77" s="100"/>
      <c r="F77" s="100"/>
      <c r="G77" s="100"/>
    </row>
    <row r="78" spans="1:7" ht="14" thickBot="1" x14ac:dyDescent="0.2">
      <c r="A78" s="62"/>
      <c r="B78" s="65"/>
      <c r="C78" s="65"/>
      <c r="D78" s="65"/>
      <c r="E78" s="65"/>
      <c r="F78" s="65"/>
      <c r="G78" s="65"/>
    </row>
    <row r="79" spans="1:7" ht="15" x14ac:dyDescent="0.15">
      <c r="A79" s="40" t="s">
        <v>204</v>
      </c>
      <c r="B79" s="41" t="s">
        <v>206</v>
      </c>
      <c r="C79" s="41" t="s">
        <v>150</v>
      </c>
      <c r="D79" s="41" t="s">
        <v>152</v>
      </c>
      <c r="E79" s="41" t="s">
        <v>154</v>
      </c>
      <c r="F79" s="41" t="s">
        <v>131</v>
      </c>
      <c r="G79" s="56" t="s">
        <v>133</v>
      </c>
    </row>
    <row r="80" spans="1:7" ht="15" thickBot="1" x14ac:dyDescent="0.2">
      <c r="A80" s="63" t="str">
        <f ca="1">'Tableaux de division'!B16</f>
        <v/>
      </c>
      <c r="B80" s="63" t="str">
        <f ca="1">'Tableaux de division'!C16</f>
        <v/>
      </c>
      <c r="C80" s="63" t="str">
        <f ca="1">'Tableaux de division'!D16</f>
        <v/>
      </c>
      <c r="D80" s="63" t="str">
        <f ca="1">'Tableaux de division'!E16</f>
        <v/>
      </c>
      <c r="E80" s="63" t="str">
        <f ca="1">'Tableaux de division'!F16</f>
        <v/>
      </c>
      <c r="F80" s="63" t="str">
        <f ca="1">'Tableaux de division'!G16</f>
        <v/>
      </c>
      <c r="G80" s="63" t="str">
        <f ca="1">'Tableaux de division'!H16</f>
        <v/>
      </c>
    </row>
    <row r="81" spans="1:7" ht="18" x14ac:dyDescent="0.15">
      <c r="A81" s="101" t="s">
        <v>13</v>
      </c>
      <c r="B81" s="101"/>
      <c r="C81" s="101"/>
      <c r="D81" s="101"/>
      <c r="E81" s="101"/>
      <c r="F81" s="101"/>
      <c r="G81" s="101"/>
    </row>
    <row r="82" spans="1:7" ht="18" x14ac:dyDescent="0.15">
      <c r="A82" s="60"/>
      <c r="B82" s="60"/>
      <c r="C82" s="60"/>
      <c r="D82" s="60"/>
      <c r="E82" s="60"/>
      <c r="F82" s="60"/>
      <c r="G82" s="65"/>
    </row>
    <row r="83" spans="1:7" ht="14" customHeight="1" x14ac:dyDescent="0.15">
      <c r="A83" s="99" t="s">
        <v>65</v>
      </c>
      <c r="B83" s="99"/>
      <c r="C83" s="102" t="str">
        <f ca="1">IFERROR(VLOOKUP("Oui",tmp!$K$2:$N$500,4,FALSE),"") &amp; IF(tmp!$V$31&lt;&gt;"", " - " &amp; tmp!$V$31,"")</f>
        <v/>
      </c>
      <c r="D83" s="102"/>
      <c r="E83" s="102"/>
      <c r="F83" s="102"/>
      <c r="G83" s="102"/>
    </row>
    <row r="84" spans="1:7" ht="14" x14ac:dyDescent="0.15">
      <c r="A84" s="99" t="s">
        <v>10</v>
      </c>
      <c r="B84" s="99"/>
      <c r="C84" s="100" t="str">
        <f ca="1">IFERROR(VLOOKUP("Matin",tmp!$J$2:$N$500,5,FALSE),"") &amp; IF(tmp!$V$33&lt;&gt;"", " - " &amp; tmp!$V$33, "")</f>
        <v/>
      </c>
      <c r="D84" s="100"/>
      <c r="E84" s="100"/>
      <c r="F84" s="100"/>
      <c r="G84" s="100"/>
    </row>
    <row r="85" spans="1:7" ht="14" x14ac:dyDescent="0.15">
      <c r="A85" s="99" t="s">
        <v>66</v>
      </c>
      <c r="B85" s="99"/>
      <c r="C85" s="100" t="str">
        <f ca="1">IFERROR(VLOOKUP("10h à 11h",tmp!I$2:N$500,6,FALSE),"") &amp; IF(tmp!V$46&lt;&gt;"", " - " &amp; tmp!V$46, "")</f>
        <v/>
      </c>
      <c r="D85" s="100"/>
      <c r="E85" s="100"/>
      <c r="F85" s="100"/>
      <c r="G85" s="100"/>
    </row>
    <row r="86" spans="1:7" ht="14" thickBot="1" x14ac:dyDescent="0.2">
      <c r="A86" s="62"/>
      <c r="B86" s="65"/>
      <c r="C86" s="65"/>
      <c r="D86" s="65"/>
      <c r="E86" s="65"/>
      <c r="F86" s="65"/>
      <c r="G86" s="65"/>
    </row>
    <row r="87" spans="1:7" ht="15" x14ac:dyDescent="0.15">
      <c r="A87" s="40" t="s">
        <v>204</v>
      </c>
      <c r="B87" s="41" t="s">
        <v>206</v>
      </c>
      <c r="C87" s="41" t="s">
        <v>150</v>
      </c>
      <c r="D87" s="41" t="s">
        <v>152</v>
      </c>
      <c r="E87" s="41" t="s">
        <v>154</v>
      </c>
      <c r="F87" s="41" t="s">
        <v>131</v>
      </c>
      <c r="G87" s="56" t="s">
        <v>133</v>
      </c>
    </row>
    <row r="88" spans="1:7" ht="71" thickBot="1" x14ac:dyDescent="0.2">
      <c r="A88" s="63" t="str">
        <f ca="1">'Tableaux de division'!B17</f>
        <v/>
      </c>
      <c r="B88" s="63" t="str">
        <f ca="1">'Tableaux de division'!C17</f>
        <v/>
      </c>
      <c r="C88" s="63" t="str">
        <f ca="1">'Tableaux de division'!D17</f>
        <v/>
      </c>
      <c r="D88" s="63" t="str">
        <f ca="1">'Tableaux de division'!E17</f>
        <v/>
      </c>
      <c r="E88" s="63" t="str">
        <f ca="1">'Tableaux de division'!F17</f>
        <v/>
      </c>
      <c r="F88" s="63" t="str">
        <f ca="1">'Tableaux de division'!G17</f>
        <v/>
      </c>
      <c r="G88" s="63" t="str">
        <f ca="1">'Tableaux de division'!H17</f>
        <v/>
      </c>
    </row>
    <row r="89" spans="1:7" ht="18" x14ac:dyDescent="0.15">
      <c r="A89" s="101" t="s">
        <v>14</v>
      </c>
      <c r="B89" s="101"/>
      <c r="C89" s="101"/>
      <c r="D89" s="101"/>
      <c r="E89" s="101"/>
      <c r="F89" s="101"/>
      <c r="G89" s="101"/>
    </row>
    <row r="90" spans="1:7" ht="18" x14ac:dyDescent="0.15">
      <c r="A90" s="60"/>
      <c r="B90" s="60"/>
      <c r="C90" s="60"/>
      <c r="D90" s="60"/>
      <c r="E90" s="60"/>
      <c r="F90" s="60"/>
      <c r="G90" s="65"/>
    </row>
    <row r="91" spans="1:7" ht="14" customHeight="1" x14ac:dyDescent="0.15">
      <c r="A91" s="99" t="s">
        <v>65</v>
      </c>
      <c r="B91" s="99"/>
      <c r="C91" s="102" t="str">
        <f ca="1">IFERROR(VLOOKUP("Oui",tmp!$K$2:$N$500,4,FALSE),"") &amp; IF(tmp!$V$31&lt;&gt;"", " - " &amp; tmp!$V$31,"")</f>
        <v/>
      </c>
      <c r="D91" s="102"/>
      <c r="E91" s="102"/>
      <c r="F91" s="102"/>
      <c r="G91" s="102"/>
    </row>
    <row r="92" spans="1:7" ht="14" x14ac:dyDescent="0.15">
      <c r="A92" s="99" t="s">
        <v>10</v>
      </c>
      <c r="B92" s="99"/>
      <c r="C92" s="100" t="str">
        <f ca="1">IFERROR(VLOOKUP("Matin",tmp!$J$2:$N$500,5,FALSE),"") &amp; IF(tmp!$V$33&lt;&gt;"", " - " &amp; tmp!$V$33, "")</f>
        <v/>
      </c>
      <c r="D92" s="100"/>
      <c r="E92" s="100"/>
      <c r="F92" s="100"/>
      <c r="G92" s="100"/>
    </row>
    <row r="93" spans="1:7" ht="14" x14ac:dyDescent="0.15">
      <c r="A93" s="99" t="s">
        <v>66</v>
      </c>
      <c r="B93" s="99"/>
      <c r="C93" s="100" t="str">
        <f ca="1">IFERROR(VLOOKUP("11h à midi",tmp!I$2:N$500,6,FALSE),"") &amp; IF(tmp!V$47&lt;&gt;"", " - " &amp; tmp!V$47, "")</f>
        <v/>
      </c>
      <c r="D93" s="100"/>
      <c r="E93" s="100"/>
      <c r="F93" s="100"/>
      <c r="G93" s="100"/>
    </row>
    <row r="94" spans="1:7" ht="14" thickBot="1" x14ac:dyDescent="0.2">
      <c r="A94" s="62"/>
      <c r="B94" s="65"/>
      <c r="C94" s="65"/>
      <c r="D94" s="65"/>
      <c r="E94" s="65"/>
      <c r="F94" s="65"/>
      <c r="G94" s="65"/>
    </row>
    <row r="95" spans="1:7" ht="15" x14ac:dyDescent="0.15">
      <c r="A95" s="40" t="s">
        <v>204</v>
      </c>
      <c r="B95" s="41" t="s">
        <v>206</v>
      </c>
      <c r="C95" s="41" t="s">
        <v>150</v>
      </c>
      <c r="D95" s="41" t="s">
        <v>152</v>
      </c>
      <c r="E95" s="41" t="s">
        <v>154</v>
      </c>
      <c r="F95" s="41" t="s">
        <v>131</v>
      </c>
      <c r="G95" s="56" t="s">
        <v>133</v>
      </c>
    </row>
    <row r="96" spans="1:7" ht="15" thickBot="1" x14ac:dyDescent="0.2">
      <c r="A96" s="63" t="str">
        <f ca="1">'Tableaux de division'!B18</f>
        <v/>
      </c>
      <c r="B96" s="63" t="str">
        <f ca="1">'Tableaux de division'!C18</f>
        <v/>
      </c>
      <c r="C96" s="63" t="str">
        <f ca="1">'Tableaux de division'!D18</f>
        <v/>
      </c>
      <c r="D96" s="63" t="str">
        <f ca="1">'Tableaux de division'!E18</f>
        <v/>
      </c>
      <c r="E96" s="63" t="str">
        <f ca="1">'Tableaux de division'!F18</f>
        <v/>
      </c>
      <c r="F96" s="63" t="str">
        <f ca="1">'Tableaux de division'!G18</f>
        <v/>
      </c>
      <c r="G96" s="63" t="str">
        <f ca="1">'Tableaux de division'!H18</f>
        <v/>
      </c>
    </row>
    <row r="97" spans="1:7" ht="18" x14ac:dyDescent="0.15">
      <c r="A97" s="101" t="s">
        <v>15</v>
      </c>
      <c r="B97" s="101"/>
      <c r="C97" s="101"/>
      <c r="D97" s="101"/>
      <c r="E97" s="101"/>
      <c r="F97" s="101"/>
      <c r="G97" s="101"/>
    </row>
    <row r="98" spans="1:7" ht="18" x14ac:dyDescent="0.15">
      <c r="A98" s="60"/>
      <c r="B98" s="60"/>
      <c r="C98" s="60"/>
      <c r="D98" s="60"/>
      <c r="E98" s="60"/>
      <c r="F98" s="60"/>
      <c r="G98" s="65"/>
    </row>
    <row r="99" spans="1:7" ht="14" customHeight="1" x14ac:dyDescent="0.15">
      <c r="A99" s="99" t="s">
        <v>65</v>
      </c>
      <c r="B99" s="99"/>
      <c r="C99" s="102" t="str">
        <f ca="1">IFERROR(VLOOKUP("Oui",tmp!$K$2:$N$500,4,FALSE),"") &amp; IF(tmp!$V$31&lt;&gt;"", " - " &amp; tmp!$V$31,"")</f>
        <v/>
      </c>
      <c r="D99" s="102"/>
      <c r="E99" s="102"/>
      <c r="F99" s="102"/>
      <c r="G99" s="102"/>
    </row>
    <row r="100" spans="1:7" ht="14" x14ac:dyDescent="0.15">
      <c r="A100" s="99" t="s">
        <v>157</v>
      </c>
      <c r="B100" s="99"/>
      <c r="C100" s="100" t="str">
        <f ca="1">IFERROR(VLOOKUP("Après-Midi",tmp!$J$2:$N$500,5,FALSE),"") &amp; IF(tmp!$V$34&lt;&gt;"", " - " &amp; tmp!$V$34, "")</f>
        <v/>
      </c>
      <c r="D100" s="100"/>
      <c r="E100" s="100"/>
      <c r="F100" s="100"/>
      <c r="G100" s="100"/>
    </row>
    <row r="101" spans="1:7" ht="14" x14ac:dyDescent="0.15">
      <c r="A101" s="99" t="s">
        <v>66</v>
      </c>
      <c r="B101" s="99"/>
      <c r="C101" s="100" t="str">
        <f ca="1">IFERROR(VLOOKUP("12h à 13h",tmp!I$2:N$500,6,FALSE),"") &amp; IF(tmp!V$48&lt;&gt;"", " - " &amp; tmp!V$48, "")</f>
        <v/>
      </c>
      <c r="D101" s="100"/>
      <c r="E101" s="100"/>
      <c r="F101" s="100"/>
      <c r="G101" s="100"/>
    </row>
    <row r="102" spans="1:7" ht="14" thickBot="1" x14ac:dyDescent="0.2">
      <c r="A102" s="62"/>
      <c r="B102" s="65"/>
      <c r="C102" s="65"/>
      <c r="D102" s="65"/>
      <c r="E102" s="65"/>
      <c r="F102" s="65"/>
      <c r="G102" s="65"/>
    </row>
    <row r="103" spans="1:7" ht="15" x14ac:dyDescent="0.15">
      <c r="A103" s="40" t="s">
        <v>204</v>
      </c>
      <c r="B103" s="41" t="s">
        <v>206</v>
      </c>
      <c r="C103" s="41" t="s">
        <v>150</v>
      </c>
      <c r="D103" s="41" t="s">
        <v>152</v>
      </c>
      <c r="E103" s="41" t="s">
        <v>154</v>
      </c>
      <c r="F103" s="41" t="s">
        <v>131</v>
      </c>
      <c r="G103" s="56" t="s">
        <v>133</v>
      </c>
    </row>
    <row r="104" spans="1:7" ht="15" thickBot="1" x14ac:dyDescent="0.2">
      <c r="A104" s="63" t="str">
        <f ca="1">'Tableaux de division'!B22</f>
        <v/>
      </c>
      <c r="B104" s="63" t="str">
        <f ca="1">'Tableaux de division'!C22</f>
        <v/>
      </c>
      <c r="C104" s="63" t="str">
        <f ca="1">'Tableaux de division'!D22</f>
        <v/>
      </c>
      <c r="D104" s="63" t="str">
        <f ca="1">'Tableaux de division'!E22</f>
        <v/>
      </c>
      <c r="E104" s="63" t="str">
        <f ca="1">'Tableaux de division'!F22</f>
        <v/>
      </c>
      <c r="F104" s="63" t="str">
        <f ca="1">'Tableaux de division'!G22</f>
        <v/>
      </c>
      <c r="G104" s="63" t="str">
        <f ca="1">'Tableaux de division'!H22</f>
        <v/>
      </c>
    </row>
    <row r="105" spans="1:7" ht="18" x14ac:dyDescent="0.15">
      <c r="A105" s="101" t="s">
        <v>158</v>
      </c>
      <c r="B105" s="101"/>
      <c r="C105" s="101"/>
      <c r="D105" s="101"/>
      <c r="E105" s="101"/>
      <c r="F105" s="101"/>
      <c r="G105" s="101"/>
    </row>
    <row r="106" spans="1:7" ht="18" x14ac:dyDescent="0.15">
      <c r="A106" s="60"/>
      <c r="B106" s="60"/>
      <c r="C106" s="60"/>
      <c r="D106" s="60"/>
      <c r="E106" s="60"/>
      <c r="F106" s="60"/>
      <c r="G106" s="65"/>
    </row>
    <row r="107" spans="1:7" ht="14" customHeight="1" x14ac:dyDescent="0.15">
      <c r="A107" s="99" t="s">
        <v>65</v>
      </c>
      <c r="B107" s="99"/>
      <c r="C107" s="102" t="str">
        <f ca="1">IFERROR(VLOOKUP("Oui",tmp!$K$2:$N$500,4,FALSE),"") &amp; IF(tmp!$V$31&lt;&gt;"", " - " &amp; tmp!$V$31,"")</f>
        <v/>
      </c>
      <c r="D107" s="102"/>
      <c r="E107" s="102"/>
      <c r="F107" s="102"/>
      <c r="G107" s="102"/>
    </row>
    <row r="108" spans="1:7" ht="14" x14ac:dyDescent="0.15">
      <c r="A108" s="99" t="s">
        <v>157</v>
      </c>
      <c r="B108" s="99"/>
      <c r="C108" s="100" t="str">
        <f ca="1">IFERROR(VLOOKUP("Après-Midi",tmp!$J$2:$N$500,5,FALSE),"") &amp; IF(tmp!$V$34&lt;&gt;"", " - " &amp; tmp!$V$34, "")</f>
        <v/>
      </c>
      <c r="D108" s="100"/>
      <c r="E108" s="100"/>
      <c r="F108" s="100"/>
      <c r="G108" s="100"/>
    </row>
    <row r="109" spans="1:7" ht="14" x14ac:dyDescent="0.15">
      <c r="A109" s="99" t="s">
        <v>66</v>
      </c>
      <c r="B109" s="99"/>
      <c r="C109" s="100" t="str">
        <f ca="1">IFERROR(VLOOKUP("13h à 14h",tmp!I$2:N$500,6,FALSE),"") &amp; IF(tmp!V$49&lt;&gt;"", " - " &amp; tmp!V$49, "")</f>
        <v/>
      </c>
      <c r="D109" s="100"/>
      <c r="E109" s="100"/>
      <c r="F109" s="100"/>
      <c r="G109" s="100"/>
    </row>
    <row r="110" spans="1:7" ht="14" thickBot="1" x14ac:dyDescent="0.2">
      <c r="A110" s="62"/>
      <c r="B110" s="65"/>
      <c r="C110" s="65"/>
      <c r="D110" s="65"/>
      <c r="E110" s="65"/>
      <c r="F110" s="65"/>
      <c r="G110" s="65"/>
    </row>
    <row r="111" spans="1:7" ht="15" x14ac:dyDescent="0.15">
      <c r="A111" s="40" t="s">
        <v>204</v>
      </c>
      <c r="B111" s="41" t="s">
        <v>206</v>
      </c>
      <c r="C111" s="41" t="s">
        <v>150</v>
      </c>
      <c r="D111" s="41" t="s">
        <v>152</v>
      </c>
      <c r="E111" s="41" t="s">
        <v>154</v>
      </c>
      <c r="F111" s="41" t="s">
        <v>131</v>
      </c>
      <c r="G111" s="56" t="s">
        <v>133</v>
      </c>
    </row>
    <row r="112" spans="1:7" ht="15" thickBot="1" x14ac:dyDescent="0.2">
      <c r="A112" s="63" t="str">
        <f ca="1">'Tableaux de division'!B23</f>
        <v/>
      </c>
      <c r="B112" s="63" t="str">
        <f ca="1">'Tableaux de division'!C23</f>
        <v/>
      </c>
      <c r="C112" s="63" t="str">
        <f ca="1">'Tableaux de division'!D23</f>
        <v/>
      </c>
      <c r="D112" s="63" t="str">
        <f ca="1">'Tableaux de division'!E23</f>
        <v/>
      </c>
      <c r="E112" s="63" t="str">
        <f ca="1">'Tableaux de division'!F23</f>
        <v/>
      </c>
      <c r="F112" s="63" t="str">
        <f ca="1">'Tableaux de division'!G23</f>
        <v/>
      </c>
      <c r="G112" s="63" t="str">
        <f ca="1">'Tableaux de division'!H23</f>
        <v/>
      </c>
    </row>
    <row r="113" spans="1:7" ht="18" x14ac:dyDescent="0.15">
      <c r="A113" s="101" t="s">
        <v>159</v>
      </c>
      <c r="B113" s="101"/>
      <c r="C113" s="101"/>
      <c r="D113" s="101"/>
      <c r="E113" s="101"/>
      <c r="F113" s="101"/>
      <c r="G113" s="101"/>
    </row>
    <row r="114" spans="1:7" ht="18" x14ac:dyDescent="0.15">
      <c r="A114" s="60"/>
      <c r="B114" s="60"/>
      <c r="C114" s="60"/>
      <c r="D114" s="60"/>
      <c r="E114" s="60"/>
      <c r="F114" s="60"/>
      <c r="G114" s="65"/>
    </row>
    <row r="115" spans="1:7" ht="14" customHeight="1" x14ac:dyDescent="0.15">
      <c r="A115" s="99" t="s">
        <v>65</v>
      </c>
      <c r="B115" s="99"/>
      <c r="C115" s="102" t="str">
        <f ca="1">IFERROR(VLOOKUP("Oui",tmp!$K$2:$N$500,4,FALSE),"") &amp; IF(tmp!$V$31&lt;&gt;"", " - " &amp; tmp!$V$31,"")</f>
        <v/>
      </c>
      <c r="D115" s="102"/>
      <c r="E115" s="102"/>
      <c r="F115" s="102"/>
      <c r="G115" s="102"/>
    </row>
    <row r="116" spans="1:7" ht="14" x14ac:dyDescent="0.15">
      <c r="A116" s="99" t="s">
        <v>157</v>
      </c>
      <c r="B116" s="99"/>
      <c r="C116" s="100" t="str">
        <f ca="1">IFERROR(VLOOKUP("Après-Midi",tmp!$J$2:$N$500,5,FALSE),"") &amp; IF(tmp!$V$34&lt;&gt;"", " - " &amp; tmp!$V$34, "")</f>
        <v/>
      </c>
      <c r="D116" s="100"/>
      <c r="E116" s="100"/>
      <c r="F116" s="100"/>
      <c r="G116" s="100"/>
    </row>
    <row r="117" spans="1:7" ht="14" x14ac:dyDescent="0.15">
      <c r="A117" s="99" t="s">
        <v>66</v>
      </c>
      <c r="B117" s="99"/>
      <c r="C117" s="100" t="str">
        <f ca="1">IFERROR(VLOOKUP("14h à 15h",tmp!I$2:N$500,6,FALSE),"") &amp; IF(tmp!V$50&lt;&gt;"", " - " &amp; tmp!V$50, "")</f>
        <v/>
      </c>
      <c r="D117" s="100"/>
      <c r="E117" s="100"/>
      <c r="F117" s="100"/>
      <c r="G117" s="100"/>
    </row>
    <row r="118" spans="1:7" ht="14" thickBot="1" x14ac:dyDescent="0.2">
      <c r="A118" s="62"/>
      <c r="B118" s="65"/>
      <c r="C118" s="65"/>
      <c r="D118" s="65"/>
      <c r="E118" s="65"/>
      <c r="F118" s="65"/>
      <c r="G118" s="65"/>
    </row>
    <row r="119" spans="1:7" ht="15" x14ac:dyDescent="0.15">
      <c r="A119" s="40" t="s">
        <v>204</v>
      </c>
      <c r="B119" s="41" t="s">
        <v>206</v>
      </c>
      <c r="C119" s="41" t="s">
        <v>150</v>
      </c>
      <c r="D119" s="41" t="s">
        <v>152</v>
      </c>
      <c r="E119" s="41" t="s">
        <v>154</v>
      </c>
      <c r="F119" s="41" t="s">
        <v>131</v>
      </c>
      <c r="G119" s="56" t="s">
        <v>133</v>
      </c>
    </row>
    <row r="120" spans="1:7" ht="15" thickBot="1" x14ac:dyDescent="0.2">
      <c r="A120" s="63" t="str">
        <f ca="1">'Tableaux de division'!B24</f>
        <v/>
      </c>
      <c r="B120" s="63" t="str">
        <f ca="1">'Tableaux de division'!C24</f>
        <v/>
      </c>
      <c r="C120" s="63" t="str">
        <f ca="1">'Tableaux de division'!D24</f>
        <v/>
      </c>
      <c r="D120" s="63" t="str">
        <f ca="1">'Tableaux de division'!E24</f>
        <v/>
      </c>
      <c r="E120" s="63" t="str">
        <f ca="1">'Tableaux de division'!F24</f>
        <v/>
      </c>
      <c r="F120" s="63" t="str">
        <f ca="1">'Tableaux de division'!G24</f>
        <v/>
      </c>
      <c r="G120" s="63" t="str">
        <f ca="1">'Tableaux de division'!H24</f>
        <v/>
      </c>
    </row>
    <row r="121" spans="1:7" ht="18" x14ac:dyDescent="0.15">
      <c r="A121" s="101" t="s">
        <v>160</v>
      </c>
      <c r="B121" s="101"/>
      <c r="C121" s="101"/>
      <c r="D121" s="101"/>
      <c r="E121" s="101"/>
      <c r="F121" s="101"/>
      <c r="G121" s="101"/>
    </row>
    <row r="122" spans="1:7" ht="18" x14ac:dyDescent="0.15">
      <c r="A122" s="60"/>
      <c r="B122" s="60"/>
      <c r="C122" s="60"/>
      <c r="D122" s="60"/>
      <c r="E122" s="60"/>
      <c r="F122" s="60"/>
      <c r="G122" s="65"/>
    </row>
    <row r="123" spans="1:7" ht="14" customHeight="1" x14ac:dyDescent="0.15">
      <c r="A123" s="99" t="s">
        <v>65</v>
      </c>
      <c r="B123" s="99"/>
      <c r="C123" s="102" t="str">
        <f ca="1">IFERROR(VLOOKUP("Oui",tmp!$K$2:$N$500,4,FALSE),"") &amp; IF(tmp!$V$31&lt;&gt;"", " - " &amp; tmp!$V$31,"")</f>
        <v/>
      </c>
      <c r="D123" s="102"/>
      <c r="E123" s="102"/>
      <c r="F123" s="102"/>
      <c r="G123" s="102"/>
    </row>
    <row r="124" spans="1:7" ht="14" x14ac:dyDescent="0.15">
      <c r="A124" s="99" t="s">
        <v>157</v>
      </c>
      <c r="B124" s="99"/>
      <c r="C124" s="100" t="str">
        <f ca="1">IFERROR(VLOOKUP("Après-Midi",tmp!$J$2:$N$500,5,FALSE),"") &amp; IF(tmp!$V$34&lt;&gt;"", " - " &amp; tmp!$V$34, "")</f>
        <v/>
      </c>
      <c r="D124" s="100"/>
      <c r="E124" s="100"/>
      <c r="F124" s="100"/>
      <c r="G124" s="100"/>
    </row>
    <row r="125" spans="1:7" ht="14" x14ac:dyDescent="0.15">
      <c r="A125" s="99" t="s">
        <v>66</v>
      </c>
      <c r="B125" s="99"/>
      <c r="C125" s="100" t="str">
        <f ca="1">IFERROR(VLOOKUP("15h à 16h",tmp!I$2:N$500,6,FALSE),"") &amp; IF(tmp!V$51&lt;&gt;"", " - " &amp; tmp!V$51, "")</f>
        <v/>
      </c>
      <c r="D125" s="100"/>
      <c r="E125" s="100"/>
      <c r="F125" s="100"/>
      <c r="G125" s="100"/>
    </row>
    <row r="126" spans="1:7" ht="14" thickBot="1" x14ac:dyDescent="0.2">
      <c r="A126" s="62"/>
      <c r="B126" s="65"/>
      <c r="C126" s="65"/>
      <c r="D126" s="65"/>
      <c r="E126" s="65"/>
      <c r="F126" s="65"/>
      <c r="G126" s="65"/>
    </row>
    <row r="127" spans="1:7" ht="15" x14ac:dyDescent="0.15">
      <c r="A127" s="40" t="s">
        <v>204</v>
      </c>
      <c r="B127" s="41" t="s">
        <v>206</v>
      </c>
      <c r="C127" s="41" t="s">
        <v>150</v>
      </c>
      <c r="D127" s="41" t="s">
        <v>152</v>
      </c>
      <c r="E127" s="41" t="s">
        <v>154</v>
      </c>
      <c r="F127" s="41" t="s">
        <v>131</v>
      </c>
      <c r="G127" s="56" t="s">
        <v>133</v>
      </c>
    </row>
    <row r="128" spans="1:7" ht="15" thickBot="1" x14ac:dyDescent="0.2">
      <c r="A128" s="63" t="str">
        <f ca="1">'Tableaux de division'!B25</f>
        <v/>
      </c>
      <c r="B128" s="63" t="str">
        <f ca="1">'Tableaux de division'!C25</f>
        <v/>
      </c>
      <c r="C128" s="63" t="str">
        <f ca="1">'Tableaux de division'!D25</f>
        <v/>
      </c>
      <c r="D128" s="63" t="str">
        <f ca="1">'Tableaux de division'!E25</f>
        <v/>
      </c>
      <c r="E128" s="63" t="str">
        <f ca="1">'Tableaux de division'!F25</f>
        <v/>
      </c>
      <c r="F128" s="63" t="str">
        <f ca="1">'Tableaux de division'!G25</f>
        <v/>
      </c>
      <c r="G128" s="63" t="str">
        <f ca="1">'Tableaux de division'!H25</f>
        <v/>
      </c>
    </row>
    <row r="129" spans="1:7" ht="18" x14ac:dyDescent="0.15">
      <c r="A129" s="101" t="s">
        <v>161</v>
      </c>
      <c r="B129" s="101"/>
      <c r="C129" s="101"/>
      <c r="D129" s="101"/>
      <c r="E129" s="101"/>
      <c r="F129" s="101"/>
      <c r="G129" s="101"/>
    </row>
    <row r="130" spans="1:7" ht="18" x14ac:dyDescent="0.15">
      <c r="A130" s="60"/>
      <c r="B130" s="60"/>
      <c r="C130" s="60"/>
      <c r="D130" s="60"/>
      <c r="E130" s="60"/>
      <c r="F130" s="60"/>
      <c r="G130" s="65"/>
    </row>
    <row r="131" spans="1:7" ht="14" customHeight="1" x14ac:dyDescent="0.15">
      <c r="A131" s="99" t="s">
        <v>65</v>
      </c>
      <c r="B131" s="99"/>
      <c r="C131" s="102" t="str">
        <f ca="1">IFERROR(VLOOKUP("Oui",tmp!$K$2:$N$500,4,FALSE),"") &amp; IF(tmp!$V$31&lt;&gt;"", " - " &amp; tmp!$V$31,"")</f>
        <v/>
      </c>
      <c r="D131" s="102"/>
      <c r="E131" s="102"/>
      <c r="F131" s="102"/>
      <c r="G131" s="102"/>
    </row>
    <row r="132" spans="1:7" ht="14" x14ac:dyDescent="0.15">
      <c r="A132" s="99" t="s">
        <v>157</v>
      </c>
      <c r="B132" s="99"/>
      <c r="C132" s="100" t="str">
        <f ca="1">IFERROR(VLOOKUP("Après-Midi",tmp!$J$2:$N$500,5,FALSE),"") &amp; IF(tmp!$V$34&lt;&gt;"", " - " &amp; tmp!$V$34, "")</f>
        <v/>
      </c>
      <c r="D132" s="100"/>
      <c r="E132" s="100"/>
      <c r="F132" s="100"/>
      <c r="G132" s="100"/>
    </row>
    <row r="133" spans="1:7" ht="14" x14ac:dyDescent="0.15">
      <c r="A133" s="99" t="s">
        <v>66</v>
      </c>
      <c r="B133" s="99"/>
      <c r="C133" s="100" t="str">
        <f ca="1">IFERROR(VLOOKUP("16h à 17h",tmp!I$2:N$500,6,FALSE),"") &amp; IF(tmp!V$52&lt;&gt;"", " - " &amp; tmp!V$52, "")</f>
        <v/>
      </c>
      <c r="D133" s="100"/>
      <c r="E133" s="100"/>
      <c r="F133" s="100"/>
      <c r="G133" s="100"/>
    </row>
    <row r="134" spans="1:7" ht="14" thickBot="1" x14ac:dyDescent="0.2">
      <c r="A134" s="62"/>
      <c r="B134" s="65"/>
      <c r="C134" s="65"/>
      <c r="D134" s="65"/>
      <c r="E134" s="65"/>
      <c r="F134" s="65"/>
      <c r="G134" s="65"/>
    </row>
    <row r="135" spans="1:7" ht="15" x14ac:dyDescent="0.15">
      <c r="A135" s="40" t="s">
        <v>204</v>
      </c>
      <c r="B135" s="41" t="s">
        <v>206</v>
      </c>
      <c r="C135" s="41" t="s">
        <v>150</v>
      </c>
      <c r="D135" s="41" t="s">
        <v>152</v>
      </c>
      <c r="E135" s="41" t="s">
        <v>154</v>
      </c>
      <c r="F135" s="41" t="s">
        <v>131</v>
      </c>
      <c r="G135" s="56" t="s">
        <v>133</v>
      </c>
    </row>
    <row r="136" spans="1:7" ht="15" thickBot="1" x14ac:dyDescent="0.2">
      <c r="A136" s="63" t="str">
        <f ca="1">'Tableaux de division'!B26</f>
        <v/>
      </c>
      <c r="B136" s="63" t="str">
        <f ca="1">'Tableaux de division'!C26</f>
        <v/>
      </c>
      <c r="C136" s="63" t="str">
        <f ca="1">'Tableaux de division'!D26</f>
        <v/>
      </c>
      <c r="D136" s="63" t="str">
        <f ca="1">'Tableaux de division'!E26</f>
        <v/>
      </c>
      <c r="E136" s="63" t="str">
        <f ca="1">'Tableaux de division'!F26</f>
        <v/>
      </c>
      <c r="F136" s="63" t="str">
        <f ca="1">'Tableaux de division'!G26</f>
        <v/>
      </c>
      <c r="G136" s="63" t="str">
        <f ca="1">'Tableaux de division'!H26</f>
        <v/>
      </c>
    </row>
    <row r="137" spans="1:7" ht="18" x14ac:dyDescent="0.15">
      <c r="A137" s="101" t="s">
        <v>162</v>
      </c>
      <c r="B137" s="101"/>
      <c r="C137" s="101"/>
      <c r="D137" s="101"/>
      <c r="E137" s="101"/>
      <c r="F137" s="101"/>
      <c r="G137" s="101"/>
    </row>
    <row r="138" spans="1:7" ht="18" x14ac:dyDescent="0.15">
      <c r="A138" s="60"/>
      <c r="B138" s="60"/>
      <c r="C138" s="60"/>
      <c r="D138" s="60"/>
      <c r="E138" s="60"/>
      <c r="F138" s="60"/>
      <c r="G138" s="65"/>
    </row>
    <row r="139" spans="1:7" ht="14" customHeight="1" x14ac:dyDescent="0.15">
      <c r="A139" s="99" t="s">
        <v>65</v>
      </c>
      <c r="B139" s="99"/>
      <c r="C139" s="102" t="str">
        <f ca="1">IFERROR(VLOOKUP("Oui",tmp!$K$2:$N$500,4,FALSE),"") &amp; IF(tmp!$V$31&lt;&gt;"", " - " &amp; tmp!$V$31,"")</f>
        <v/>
      </c>
      <c r="D139" s="102"/>
      <c r="E139" s="102"/>
      <c r="F139" s="102"/>
      <c r="G139" s="102"/>
    </row>
    <row r="140" spans="1:7" ht="14" x14ac:dyDescent="0.15">
      <c r="A140" s="99" t="s">
        <v>157</v>
      </c>
      <c r="B140" s="99"/>
      <c r="C140" s="100" t="str">
        <f ca="1">IFERROR(VLOOKUP("Après-Midi",tmp!$J$2:$N$500,5,FALSE),"") &amp; IF(tmp!$V$34&lt;&gt;"", " - " &amp; tmp!$V$34, "")</f>
        <v/>
      </c>
      <c r="D140" s="100"/>
      <c r="E140" s="100"/>
      <c r="F140" s="100"/>
      <c r="G140" s="100"/>
    </row>
    <row r="141" spans="1:7" ht="14" x14ac:dyDescent="0.15">
      <c r="A141" s="99" t="s">
        <v>66</v>
      </c>
      <c r="B141" s="99"/>
      <c r="C141" s="100" t="str">
        <f ca="1">IFERROR(VLOOKUP("17h à 18h",tmp!I$2:N$500,6,FALSE),"") &amp; IF(tmp!V$53&lt;&gt;"", " - " &amp; tmp!V$53, "")</f>
        <v/>
      </c>
      <c r="D141" s="100"/>
      <c r="E141" s="100"/>
      <c r="F141" s="100"/>
      <c r="G141" s="100"/>
    </row>
    <row r="142" spans="1:7" ht="14" thickBot="1" x14ac:dyDescent="0.2">
      <c r="A142" s="62"/>
      <c r="B142" s="65"/>
      <c r="C142" s="65"/>
      <c r="D142" s="65"/>
      <c r="E142" s="65"/>
      <c r="F142" s="65"/>
      <c r="G142" s="65"/>
    </row>
    <row r="143" spans="1:7" ht="15" x14ac:dyDescent="0.15">
      <c r="A143" s="40" t="s">
        <v>204</v>
      </c>
      <c r="B143" s="41" t="s">
        <v>206</v>
      </c>
      <c r="C143" s="41" t="s">
        <v>150</v>
      </c>
      <c r="D143" s="41" t="s">
        <v>152</v>
      </c>
      <c r="E143" s="41" t="s">
        <v>154</v>
      </c>
      <c r="F143" s="41" t="s">
        <v>131</v>
      </c>
      <c r="G143" s="56" t="s">
        <v>133</v>
      </c>
    </row>
    <row r="144" spans="1:7" ht="15" thickBot="1" x14ac:dyDescent="0.2">
      <c r="A144" s="63" t="str">
        <f ca="1">'Tableaux de division'!B27</f>
        <v/>
      </c>
      <c r="B144" s="63" t="str">
        <f ca="1">'Tableaux de division'!C27</f>
        <v/>
      </c>
      <c r="C144" s="63" t="str">
        <f ca="1">'Tableaux de division'!D27</f>
        <v/>
      </c>
      <c r="D144" s="63" t="str">
        <f ca="1">'Tableaux de division'!E27</f>
        <v/>
      </c>
      <c r="E144" s="63" t="str">
        <f ca="1">'Tableaux de division'!F27</f>
        <v/>
      </c>
      <c r="F144" s="63" t="str">
        <f ca="1">'Tableaux de division'!G27</f>
        <v/>
      </c>
      <c r="G144" s="63" t="str">
        <f ca="1">'Tableaux de division'!H27</f>
        <v/>
      </c>
    </row>
    <row r="145" spans="1:7" ht="18" x14ac:dyDescent="0.15">
      <c r="A145" s="101" t="s">
        <v>163</v>
      </c>
      <c r="B145" s="101"/>
      <c r="C145" s="101"/>
      <c r="D145" s="101"/>
      <c r="E145" s="101"/>
      <c r="F145" s="101"/>
      <c r="G145" s="101"/>
    </row>
    <row r="146" spans="1:7" ht="18" x14ac:dyDescent="0.15">
      <c r="A146" s="60"/>
      <c r="B146" s="60"/>
      <c r="C146" s="60"/>
      <c r="D146" s="60"/>
      <c r="E146" s="60"/>
      <c r="F146" s="60"/>
      <c r="G146" s="65"/>
    </row>
    <row r="147" spans="1:7" ht="14" customHeight="1" x14ac:dyDescent="0.15">
      <c r="A147" s="99" t="s">
        <v>65</v>
      </c>
      <c r="B147" s="99"/>
      <c r="C147" s="102" t="str">
        <f ca="1">IFERROR(VLOOKUP("Oui",tmp!$K$2:$N$500,4,FALSE),"") &amp; IF(tmp!$V$31&lt;&gt;"", " - " &amp; tmp!$V$31,"")</f>
        <v/>
      </c>
      <c r="D147" s="102"/>
      <c r="E147" s="102"/>
      <c r="F147" s="102"/>
      <c r="G147" s="102"/>
    </row>
    <row r="148" spans="1:7" ht="14" x14ac:dyDescent="0.15">
      <c r="A148" s="99" t="s">
        <v>165</v>
      </c>
      <c r="B148" s="99"/>
      <c r="C148" s="100" t="str">
        <f ca="1">IFERROR(VLOOKUP("Soir",tmp!$J$2:$N$500,5,FALSE),"") &amp; IF(tmp!$V$35&lt;&gt;"", " - " &amp; tmp!$V$35, "")</f>
        <v/>
      </c>
      <c r="D148" s="100"/>
      <c r="E148" s="100"/>
      <c r="F148" s="100"/>
      <c r="G148" s="100"/>
    </row>
    <row r="149" spans="1:7" ht="14" x14ac:dyDescent="0.15">
      <c r="A149" s="99" t="s">
        <v>66</v>
      </c>
      <c r="B149" s="99"/>
      <c r="C149" s="100" t="str">
        <f ca="1">IFERROR(VLOOKUP("18h à 19h",tmp!I$2:N$500,6,FALSE),"") &amp; IF(tmp!V$54&lt;&gt;"", " - " &amp; tmp!V$54, "")</f>
        <v/>
      </c>
      <c r="D149" s="100"/>
      <c r="E149" s="100"/>
      <c r="F149" s="100"/>
      <c r="G149" s="100"/>
    </row>
    <row r="150" spans="1:7" ht="14" thickBot="1" x14ac:dyDescent="0.2">
      <c r="A150" s="62"/>
      <c r="B150" s="65"/>
      <c r="C150" s="65"/>
      <c r="D150" s="65"/>
      <c r="E150" s="65"/>
      <c r="F150" s="65"/>
      <c r="G150" s="65"/>
    </row>
    <row r="151" spans="1:7" ht="15" x14ac:dyDescent="0.15">
      <c r="A151" s="40" t="s">
        <v>204</v>
      </c>
      <c r="B151" s="41" t="s">
        <v>206</v>
      </c>
      <c r="C151" s="41" t="s">
        <v>150</v>
      </c>
      <c r="D151" s="41" t="s">
        <v>152</v>
      </c>
      <c r="E151" s="41" t="s">
        <v>154</v>
      </c>
      <c r="F151" s="41" t="s">
        <v>131</v>
      </c>
      <c r="G151" s="56" t="s">
        <v>133</v>
      </c>
    </row>
    <row r="152" spans="1:7" ht="15" thickBot="1" x14ac:dyDescent="0.2">
      <c r="A152" s="63" t="str">
        <f ca="1">'Tableaux de division'!B31</f>
        <v/>
      </c>
      <c r="B152" s="63" t="str">
        <f ca="1">'Tableaux de division'!C31</f>
        <v/>
      </c>
      <c r="C152" s="63" t="str">
        <f ca="1">'Tableaux de division'!D31</f>
        <v/>
      </c>
      <c r="D152" s="63" t="str">
        <f ca="1">'Tableaux de division'!E31</f>
        <v/>
      </c>
      <c r="E152" s="63" t="str">
        <f ca="1">'Tableaux de division'!F31</f>
        <v/>
      </c>
      <c r="F152" s="63" t="str">
        <f ca="1">'Tableaux de division'!G31</f>
        <v/>
      </c>
      <c r="G152" s="63" t="str">
        <f ca="1">'Tableaux de division'!H31</f>
        <v/>
      </c>
    </row>
    <row r="153" spans="1:7" ht="18" x14ac:dyDescent="0.15">
      <c r="A153" s="101" t="s">
        <v>166</v>
      </c>
      <c r="B153" s="101"/>
      <c r="C153" s="101"/>
      <c r="D153" s="101"/>
      <c r="E153" s="101"/>
      <c r="F153" s="101"/>
      <c r="G153" s="101"/>
    </row>
    <row r="154" spans="1:7" ht="18" x14ac:dyDescent="0.15">
      <c r="A154" s="60"/>
      <c r="B154" s="60"/>
      <c r="C154" s="60"/>
      <c r="D154" s="60"/>
      <c r="E154" s="60"/>
      <c r="F154" s="60"/>
      <c r="G154" s="65"/>
    </row>
    <row r="155" spans="1:7" ht="14" customHeight="1" x14ac:dyDescent="0.15">
      <c r="A155" s="99" t="s">
        <v>65</v>
      </c>
      <c r="B155" s="99"/>
      <c r="C155" s="102" t="str">
        <f ca="1">IFERROR(VLOOKUP("Oui",tmp!$K$2:$N$500,4,FALSE),"") &amp; IF(tmp!$V$31&lt;&gt;"", " - " &amp; tmp!$V$31,"")</f>
        <v/>
      </c>
      <c r="D155" s="102"/>
      <c r="E155" s="102"/>
      <c r="F155" s="102"/>
      <c r="G155" s="102"/>
    </row>
    <row r="156" spans="1:7" ht="14" x14ac:dyDescent="0.15">
      <c r="A156" s="99" t="s">
        <v>165</v>
      </c>
      <c r="B156" s="99"/>
      <c r="C156" s="100" t="str">
        <f ca="1">IFERROR(VLOOKUP("Soir",tmp!$J$2:$N$500,5,FALSE),"") &amp; IF(tmp!$V$35&lt;&gt;"", " - " &amp; tmp!$V$35, "")</f>
        <v/>
      </c>
      <c r="D156" s="100"/>
      <c r="E156" s="100"/>
      <c r="F156" s="100"/>
      <c r="G156" s="100"/>
    </row>
    <row r="157" spans="1:7" ht="14" x14ac:dyDescent="0.15">
      <c r="A157" s="99" t="s">
        <v>66</v>
      </c>
      <c r="B157" s="99"/>
      <c r="C157" s="100" t="str">
        <f ca="1">IFERROR(VLOOKUP("19h à 20h",tmp!I$2:N$500,6,FALSE),"") &amp; IF(tmp!V$55&lt;&gt;"", " - " &amp; tmp!V$55, "")</f>
        <v/>
      </c>
      <c r="D157" s="100"/>
      <c r="E157" s="100"/>
      <c r="F157" s="100"/>
      <c r="G157" s="100"/>
    </row>
    <row r="158" spans="1:7" ht="14" thickBot="1" x14ac:dyDescent="0.2">
      <c r="A158" s="62"/>
      <c r="B158" s="65"/>
      <c r="C158" s="65"/>
      <c r="D158" s="65"/>
      <c r="E158" s="65"/>
      <c r="F158" s="65"/>
      <c r="G158" s="65"/>
    </row>
    <row r="159" spans="1:7" ht="15" x14ac:dyDescent="0.15">
      <c r="A159" s="40" t="s">
        <v>204</v>
      </c>
      <c r="B159" s="41" t="s">
        <v>206</v>
      </c>
      <c r="C159" s="41" t="s">
        <v>150</v>
      </c>
      <c r="D159" s="41" t="s">
        <v>152</v>
      </c>
      <c r="E159" s="41" t="s">
        <v>154</v>
      </c>
      <c r="F159" s="41" t="s">
        <v>131</v>
      </c>
      <c r="G159" s="56" t="s">
        <v>133</v>
      </c>
    </row>
    <row r="160" spans="1:7" ht="71" thickBot="1" x14ac:dyDescent="0.2">
      <c r="A160" s="63" t="str">
        <f ca="1">'Tableaux de division'!B32</f>
        <v/>
      </c>
      <c r="B160" s="63" t="str">
        <f ca="1">'Tableaux de division'!C32</f>
        <v/>
      </c>
      <c r="C160" s="63" t="str">
        <f ca="1">'Tableaux de division'!D32</f>
        <v/>
      </c>
      <c r="D160" s="63" t="str">
        <f ca="1">'Tableaux de division'!E32</f>
        <v/>
      </c>
      <c r="E160" s="63" t="str">
        <f ca="1">'Tableaux de division'!F32</f>
        <v/>
      </c>
      <c r="F160" s="63" t="str">
        <f ca="1">'Tableaux de division'!G32</f>
        <v/>
      </c>
      <c r="G160" s="63" t="str">
        <f ca="1">'Tableaux de division'!H32</f>
        <v/>
      </c>
    </row>
    <row r="161" spans="1:7" ht="18" x14ac:dyDescent="0.15">
      <c r="A161" s="101" t="s">
        <v>167</v>
      </c>
      <c r="B161" s="101"/>
      <c r="C161" s="101"/>
      <c r="D161" s="101"/>
      <c r="E161" s="101"/>
      <c r="F161" s="101"/>
      <c r="G161" s="101"/>
    </row>
    <row r="162" spans="1:7" ht="18" x14ac:dyDescent="0.15">
      <c r="A162" s="60"/>
      <c r="B162" s="60"/>
      <c r="C162" s="60"/>
      <c r="D162" s="60"/>
      <c r="E162" s="60"/>
      <c r="F162" s="60"/>
      <c r="G162" s="65"/>
    </row>
    <row r="163" spans="1:7" ht="14" customHeight="1" x14ac:dyDescent="0.15">
      <c r="A163" s="99" t="s">
        <v>65</v>
      </c>
      <c r="B163" s="99"/>
      <c r="C163" s="102" t="str">
        <f ca="1">IFERROR(VLOOKUP("Oui",tmp!$K$2:$N$500,4,FALSE),"") &amp; IF(tmp!$V$31&lt;&gt;"", " - " &amp; tmp!$V$31,"")</f>
        <v/>
      </c>
      <c r="D163" s="102"/>
      <c r="E163" s="102"/>
      <c r="F163" s="102"/>
      <c r="G163" s="102"/>
    </row>
    <row r="164" spans="1:7" ht="14" x14ac:dyDescent="0.15">
      <c r="A164" s="99" t="s">
        <v>165</v>
      </c>
      <c r="B164" s="99"/>
      <c r="C164" s="100" t="str">
        <f ca="1">IFERROR(VLOOKUP("Soir",tmp!$J$2:$N$500,5,FALSE),"") &amp; IF(tmp!$V$35&lt;&gt;"", " - " &amp; tmp!$V$35, "")</f>
        <v/>
      </c>
      <c r="D164" s="100"/>
      <c r="E164" s="100"/>
      <c r="F164" s="100"/>
      <c r="G164" s="100"/>
    </row>
    <row r="165" spans="1:7" ht="14" x14ac:dyDescent="0.15">
      <c r="A165" s="99" t="s">
        <v>66</v>
      </c>
      <c r="B165" s="99"/>
      <c r="C165" s="100" t="str">
        <f ca="1">IFERROR(VLOOKUP("20h à 21h",tmp!I$2:N$500,6,FALSE),"") &amp; IF(tmp!V$56&lt;&gt;"", " - " &amp; tmp!V$56, "")</f>
        <v/>
      </c>
      <c r="D165" s="100"/>
      <c r="E165" s="100"/>
      <c r="F165" s="100"/>
      <c r="G165" s="100"/>
    </row>
    <row r="166" spans="1:7" ht="14" thickBot="1" x14ac:dyDescent="0.2">
      <c r="A166" s="62"/>
      <c r="B166" s="65"/>
      <c r="C166" s="65"/>
      <c r="D166" s="65"/>
      <c r="E166" s="65"/>
      <c r="F166" s="65"/>
      <c r="G166" s="65"/>
    </row>
    <row r="167" spans="1:7" ht="15" x14ac:dyDescent="0.15">
      <c r="A167" s="40" t="s">
        <v>204</v>
      </c>
      <c r="B167" s="41" t="s">
        <v>206</v>
      </c>
      <c r="C167" s="41" t="s">
        <v>150</v>
      </c>
      <c r="D167" s="41" t="s">
        <v>152</v>
      </c>
      <c r="E167" s="41" t="s">
        <v>154</v>
      </c>
      <c r="F167" s="41" t="s">
        <v>131</v>
      </c>
      <c r="G167" s="56" t="s">
        <v>133</v>
      </c>
    </row>
    <row r="168" spans="1:7" ht="57" thickBot="1" x14ac:dyDescent="0.2">
      <c r="A168" s="63" t="str">
        <f ca="1">'Tableaux de division'!B33</f>
        <v/>
      </c>
      <c r="B168" s="63" t="str">
        <f ca="1">'Tableaux de division'!C33</f>
        <v/>
      </c>
      <c r="C168" s="63" t="str">
        <f ca="1">'Tableaux de division'!D33</f>
        <v/>
      </c>
      <c r="D168" s="63" t="str">
        <f ca="1">'Tableaux de division'!E33</f>
        <v/>
      </c>
      <c r="E168" s="63" t="str">
        <f ca="1">'Tableaux de division'!F33</f>
        <v/>
      </c>
      <c r="F168" s="63" t="str">
        <f ca="1">'Tableaux de division'!G33</f>
        <v/>
      </c>
      <c r="G168" s="63" t="str">
        <f ca="1">'Tableaux de division'!H33</f>
        <v/>
      </c>
    </row>
    <row r="169" spans="1:7" ht="18" x14ac:dyDescent="0.15">
      <c r="A169" s="101" t="s">
        <v>168</v>
      </c>
      <c r="B169" s="101"/>
      <c r="C169" s="101"/>
      <c r="D169" s="101"/>
      <c r="E169" s="101"/>
      <c r="F169" s="101"/>
      <c r="G169" s="101"/>
    </row>
    <row r="170" spans="1:7" ht="18" x14ac:dyDescent="0.15">
      <c r="A170" s="60"/>
      <c r="B170" s="60"/>
      <c r="C170" s="60"/>
      <c r="D170" s="60"/>
      <c r="E170" s="60"/>
      <c r="F170" s="60"/>
      <c r="G170" s="65"/>
    </row>
    <row r="171" spans="1:7" ht="14" customHeight="1" x14ac:dyDescent="0.15">
      <c r="A171" s="99" t="s">
        <v>65</v>
      </c>
      <c r="B171" s="99"/>
      <c r="C171" s="102" t="str">
        <f ca="1">IFERROR(VLOOKUP("Oui",tmp!$K$2:$N$500,4,FALSE),"") &amp; IF(tmp!$V$31&lt;&gt;"", " - " &amp; tmp!$V$31,"")</f>
        <v/>
      </c>
      <c r="D171" s="102"/>
      <c r="E171" s="102"/>
      <c r="F171" s="102"/>
      <c r="G171" s="102"/>
    </row>
    <row r="172" spans="1:7" ht="14" x14ac:dyDescent="0.15">
      <c r="A172" s="99" t="s">
        <v>165</v>
      </c>
      <c r="B172" s="99"/>
      <c r="C172" s="100" t="str">
        <f ca="1">IFERROR(VLOOKUP("Soir",tmp!$J$2:$N$500,5,FALSE),"") &amp; IF(tmp!$V$35&lt;&gt;"", " - " &amp; tmp!$V$35, "")</f>
        <v/>
      </c>
      <c r="D172" s="100"/>
      <c r="E172" s="100"/>
      <c r="F172" s="100"/>
      <c r="G172" s="100"/>
    </row>
    <row r="173" spans="1:7" ht="14" x14ac:dyDescent="0.15">
      <c r="A173" s="99" t="s">
        <v>66</v>
      </c>
      <c r="B173" s="99"/>
      <c r="C173" s="100" t="str">
        <f ca="1">IFERROR(VLOOKUP("21h à 22h",tmp!I$2:N$500,6,FALSE),"") &amp; IF(tmp!V$57&lt;&gt;"", " - " &amp; tmp!V$57, "")</f>
        <v/>
      </c>
      <c r="D173" s="100"/>
      <c r="E173" s="100"/>
      <c r="F173" s="100"/>
      <c r="G173" s="100"/>
    </row>
    <row r="174" spans="1:7" ht="14" thickBot="1" x14ac:dyDescent="0.2">
      <c r="A174" s="62"/>
      <c r="B174" s="65"/>
      <c r="C174" s="65"/>
      <c r="D174" s="65"/>
      <c r="E174" s="65"/>
      <c r="F174" s="65"/>
      <c r="G174" s="65"/>
    </row>
    <row r="175" spans="1:7" ht="15" x14ac:dyDescent="0.15">
      <c r="A175" s="40" t="s">
        <v>204</v>
      </c>
      <c r="B175" s="41" t="s">
        <v>206</v>
      </c>
      <c r="C175" s="41" t="s">
        <v>150</v>
      </c>
      <c r="D175" s="41" t="s">
        <v>152</v>
      </c>
      <c r="E175" s="41" t="s">
        <v>154</v>
      </c>
      <c r="F175" s="41" t="s">
        <v>131</v>
      </c>
      <c r="G175" s="56" t="s">
        <v>133</v>
      </c>
    </row>
    <row r="176" spans="1:7" ht="15" thickBot="1" x14ac:dyDescent="0.2">
      <c r="A176" s="63" t="str">
        <f ca="1">'Tableaux de division'!B34</f>
        <v/>
      </c>
      <c r="B176" s="63" t="str">
        <f ca="1">'Tableaux de division'!C34</f>
        <v/>
      </c>
      <c r="C176" s="63" t="str">
        <f ca="1">'Tableaux de division'!D34</f>
        <v/>
      </c>
      <c r="D176" s="63" t="str">
        <f ca="1">'Tableaux de division'!E34</f>
        <v/>
      </c>
      <c r="E176" s="63" t="str">
        <f ca="1">'Tableaux de division'!F34</f>
        <v/>
      </c>
      <c r="F176" s="63" t="str">
        <f ca="1">'Tableaux de division'!G34</f>
        <v/>
      </c>
      <c r="G176" s="63" t="str">
        <f ca="1">'Tableaux de division'!H34</f>
        <v/>
      </c>
    </row>
    <row r="177" spans="1:7" ht="18" customHeight="1" x14ac:dyDescent="0.15">
      <c r="A177" s="101" t="s">
        <v>169</v>
      </c>
      <c r="B177" s="101"/>
      <c r="C177" s="101"/>
      <c r="D177" s="101"/>
      <c r="E177" s="101"/>
      <c r="F177" s="101"/>
      <c r="G177" s="101"/>
    </row>
    <row r="178" spans="1:7" ht="18" x14ac:dyDescent="0.15">
      <c r="A178" s="60"/>
      <c r="B178" s="60"/>
      <c r="C178" s="60"/>
      <c r="D178" s="60"/>
      <c r="E178" s="60"/>
      <c r="F178" s="60"/>
      <c r="G178" s="65"/>
    </row>
    <row r="179" spans="1:7" ht="28" customHeight="1" x14ac:dyDescent="0.15">
      <c r="A179" s="99" t="s">
        <v>65</v>
      </c>
      <c r="B179" s="99"/>
      <c r="C179" s="102" t="str">
        <f ca="1">IFERROR(VLOOKUP("Oui",tmp!$K$2:$N$500,4,FALSE),"") &amp; IF(tmp!$V$31&lt;&gt;"", " - " &amp; tmp!$V$31,"")</f>
        <v/>
      </c>
      <c r="D179" s="102"/>
      <c r="E179" s="102"/>
      <c r="F179" s="102"/>
      <c r="G179" s="102"/>
    </row>
    <row r="180" spans="1:7" ht="14" customHeight="1" x14ac:dyDescent="0.15">
      <c r="A180" s="99" t="s">
        <v>164</v>
      </c>
      <c r="B180" s="99"/>
      <c r="C180" s="100" t="str">
        <f ca="1">IFERROR(VLOOKUP("Soir",tmp!$J$2:$N$500,5,FALSE),"") &amp; IF(tmp!$V$35&lt;&gt;"", " - " &amp; tmp!$V$35, "")</f>
        <v/>
      </c>
      <c r="D180" s="100"/>
      <c r="E180" s="100"/>
      <c r="F180" s="100"/>
      <c r="G180" s="100"/>
    </row>
    <row r="181" spans="1:7" ht="14" customHeight="1" x14ac:dyDescent="0.15">
      <c r="A181" s="99" t="s">
        <v>66</v>
      </c>
      <c r="B181" s="99"/>
      <c r="C181" s="100" t="str">
        <f ca="1">IFERROR(VLOOKUP("22h à 23h",tmp!I$2:N$500,6,FALSE),"") &amp; IF(tmp!V$58&lt;&gt;"", " - " &amp; tmp!V$58, "")</f>
        <v/>
      </c>
      <c r="D181" s="100"/>
      <c r="E181" s="100"/>
      <c r="F181" s="100"/>
      <c r="G181" s="100"/>
    </row>
    <row r="182" spans="1:7" ht="14" thickBot="1" x14ac:dyDescent="0.2">
      <c r="A182" s="62"/>
      <c r="B182" s="65"/>
      <c r="C182" s="65"/>
      <c r="D182" s="65"/>
      <c r="E182" s="65"/>
      <c r="F182" s="65"/>
      <c r="G182" s="65"/>
    </row>
    <row r="183" spans="1:7" ht="15" x14ac:dyDescent="0.15">
      <c r="A183" s="40" t="s">
        <v>204</v>
      </c>
      <c r="B183" s="41" t="s">
        <v>206</v>
      </c>
      <c r="C183" s="41" t="s">
        <v>150</v>
      </c>
      <c r="D183" s="41" t="s">
        <v>152</v>
      </c>
      <c r="E183" s="41" t="s">
        <v>154</v>
      </c>
      <c r="F183" s="41" t="s">
        <v>131</v>
      </c>
      <c r="G183" s="56" t="s">
        <v>133</v>
      </c>
    </row>
    <row r="184" spans="1:7" ht="15" thickBot="1" x14ac:dyDescent="0.2">
      <c r="A184" s="63" t="str">
        <f ca="1">'Tableaux de division'!B35</f>
        <v/>
      </c>
      <c r="B184" s="63" t="str">
        <f ca="1">'Tableaux de division'!C35</f>
        <v/>
      </c>
      <c r="C184" s="63" t="str">
        <f ca="1">'Tableaux de division'!D35</f>
        <v/>
      </c>
      <c r="D184" s="63" t="str">
        <f ca="1">'Tableaux de division'!E35</f>
        <v/>
      </c>
      <c r="E184" s="63" t="str">
        <f ca="1">'Tableaux de division'!F35</f>
        <v/>
      </c>
      <c r="F184" s="63" t="str">
        <f ca="1">'Tableaux de division'!G35</f>
        <v/>
      </c>
      <c r="G184" s="63" t="str">
        <f ca="1">'Tableaux de division'!H35</f>
        <v/>
      </c>
    </row>
    <row r="185" spans="1:7" ht="18" x14ac:dyDescent="0.15">
      <c r="A185" s="101" t="s">
        <v>170</v>
      </c>
      <c r="B185" s="101"/>
      <c r="C185" s="101"/>
      <c r="D185" s="101"/>
      <c r="E185" s="101"/>
      <c r="F185" s="101"/>
      <c r="G185" s="101"/>
    </row>
    <row r="186" spans="1:7" ht="18" x14ac:dyDescent="0.15">
      <c r="A186" s="60"/>
      <c r="B186" s="60"/>
      <c r="C186" s="60"/>
      <c r="D186" s="60"/>
      <c r="E186" s="60"/>
      <c r="F186" s="60"/>
      <c r="G186" s="65"/>
    </row>
    <row r="187" spans="1:7" ht="14" customHeight="1" x14ac:dyDescent="0.15">
      <c r="A187" s="99" t="s">
        <v>65</v>
      </c>
      <c r="B187" s="99"/>
      <c r="C187" s="102" t="str">
        <f ca="1">IFERROR(VLOOKUP("Oui",tmp!$K$2:$N$500,4,FALSE),"") &amp; IF(tmp!$V$31&lt;&gt;"", " - " &amp; tmp!$V$31,"")</f>
        <v/>
      </c>
      <c r="D187" s="102"/>
      <c r="E187" s="102"/>
      <c r="F187" s="102"/>
      <c r="G187" s="102"/>
    </row>
    <row r="188" spans="1:7" ht="14" x14ac:dyDescent="0.15">
      <c r="A188" s="99" t="s">
        <v>164</v>
      </c>
      <c r="B188" s="99"/>
      <c r="C188" s="100" t="str">
        <f ca="1">IFERROR(VLOOKUP("Soir",tmp!$J$2:$N$500,5,FALSE),"") &amp; IF(tmp!$V$35&lt;&gt;"", " - " &amp; tmp!$V$35, "")</f>
        <v/>
      </c>
      <c r="D188" s="100"/>
      <c r="E188" s="100"/>
      <c r="F188" s="100"/>
      <c r="G188" s="100"/>
    </row>
    <row r="189" spans="1:7" ht="14" x14ac:dyDescent="0.15">
      <c r="A189" s="99" t="s">
        <v>66</v>
      </c>
      <c r="B189" s="99"/>
      <c r="C189" s="100" t="str">
        <f ca="1">IFERROR(VLOOKUP("23h à minuit",tmp!I$2:N$500,6,FALSE),"") &amp; IF(tmp!V$59&lt;&gt;"", " - " &amp; tmp!V$59, "")</f>
        <v/>
      </c>
      <c r="D189" s="100"/>
      <c r="E189" s="100"/>
      <c r="F189" s="100"/>
      <c r="G189" s="100"/>
    </row>
    <row r="190" spans="1:7" ht="14" thickBot="1" x14ac:dyDescent="0.2">
      <c r="A190" s="62"/>
      <c r="B190" s="65"/>
      <c r="C190" s="65"/>
      <c r="D190" s="65"/>
      <c r="E190" s="65"/>
      <c r="F190" s="65"/>
      <c r="G190" s="65"/>
    </row>
    <row r="191" spans="1:7" ht="15" x14ac:dyDescent="0.15">
      <c r="A191" s="40" t="s">
        <v>204</v>
      </c>
      <c r="B191" s="41" t="s">
        <v>206</v>
      </c>
      <c r="C191" s="41" t="s">
        <v>150</v>
      </c>
      <c r="D191" s="41" t="s">
        <v>152</v>
      </c>
      <c r="E191" s="41" t="s">
        <v>154</v>
      </c>
      <c r="F191" s="41" t="s">
        <v>131</v>
      </c>
      <c r="G191" s="56" t="s">
        <v>133</v>
      </c>
    </row>
    <row r="192" spans="1:7" ht="15" thickBot="1" x14ac:dyDescent="0.2">
      <c r="A192" s="63" t="str">
        <f ca="1">'Tableaux de division'!B36</f>
        <v/>
      </c>
      <c r="B192" s="63" t="str">
        <f ca="1">'Tableaux de division'!C36</f>
        <v/>
      </c>
      <c r="C192" s="63" t="str">
        <f ca="1">'Tableaux de division'!D36</f>
        <v/>
      </c>
      <c r="D192" s="63" t="str">
        <f ca="1">'Tableaux de division'!E36</f>
        <v/>
      </c>
      <c r="E192" s="63" t="str">
        <f ca="1">'Tableaux de division'!F36</f>
        <v/>
      </c>
      <c r="F192" s="63" t="str">
        <f ca="1">'Tableaux de division'!G36</f>
        <v/>
      </c>
      <c r="G192" s="63" t="str">
        <f ca="1">'Tableaux de division'!H36</f>
        <v/>
      </c>
    </row>
  </sheetData>
  <mergeCells count="168">
    <mergeCell ref="A1:G1"/>
    <mergeCell ref="A9:G9"/>
    <mergeCell ref="A11:B11"/>
    <mergeCell ref="C11:G11"/>
    <mergeCell ref="A12:B12"/>
    <mergeCell ref="C12:G12"/>
    <mergeCell ref="C3:G3"/>
    <mergeCell ref="C4:G4"/>
    <mergeCell ref="C5:G5"/>
    <mergeCell ref="A3:B3"/>
    <mergeCell ref="A4:B4"/>
    <mergeCell ref="A5:B5"/>
    <mergeCell ref="A13:B13"/>
    <mergeCell ref="C13:G13"/>
    <mergeCell ref="A17:G17"/>
    <mergeCell ref="A19:B19"/>
    <mergeCell ref="C19:G19"/>
    <mergeCell ref="A20:B20"/>
    <mergeCell ref="C20:G20"/>
    <mergeCell ref="A21:B21"/>
    <mergeCell ref="C21:G21"/>
    <mergeCell ref="A25:G25"/>
    <mergeCell ref="A27:B27"/>
    <mergeCell ref="C27:G27"/>
    <mergeCell ref="A28:B28"/>
    <mergeCell ref="C28:G28"/>
    <mergeCell ref="A29:B29"/>
    <mergeCell ref="C29:G29"/>
    <mergeCell ref="A33:G33"/>
    <mergeCell ref="A35:B35"/>
    <mergeCell ref="C35:G35"/>
    <mergeCell ref="A36:B36"/>
    <mergeCell ref="C36:G36"/>
    <mergeCell ref="A37:B37"/>
    <mergeCell ref="C37:G37"/>
    <mergeCell ref="A41:G41"/>
    <mergeCell ref="A43:B43"/>
    <mergeCell ref="C43:G43"/>
    <mergeCell ref="A44:B44"/>
    <mergeCell ref="C44:G44"/>
    <mergeCell ref="A45:B45"/>
    <mergeCell ref="C45:G45"/>
    <mergeCell ref="A49:G49"/>
    <mergeCell ref="A51:B51"/>
    <mergeCell ref="C51:G51"/>
    <mergeCell ref="A52:B52"/>
    <mergeCell ref="C52:G52"/>
    <mergeCell ref="A53:B53"/>
    <mergeCell ref="C53:G53"/>
    <mergeCell ref="A57:G57"/>
    <mergeCell ref="A59:B59"/>
    <mergeCell ref="C59:G59"/>
    <mergeCell ref="A60:B60"/>
    <mergeCell ref="C60:G60"/>
    <mergeCell ref="A61:B61"/>
    <mergeCell ref="C61:G61"/>
    <mergeCell ref="A65:G65"/>
    <mergeCell ref="A67:B67"/>
    <mergeCell ref="C67:G67"/>
    <mergeCell ref="A68:B68"/>
    <mergeCell ref="C68:G68"/>
    <mergeCell ref="A69:B69"/>
    <mergeCell ref="C69:G69"/>
    <mergeCell ref="A73:G73"/>
    <mergeCell ref="A75:B75"/>
    <mergeCell ref="C75:G75"/>
    <mergeCell ref="A76:B76"/>
    <mergeCell ref="C76:G76"/>
    <mergeCell ref="A77:B77"/>
    <mergeCell ref="C77:G77"/>
    <mergeCell ref="A81:G81"/>
    <mergeCell ref="A83:B83"/>
    <mergeCell ref="C83:G83"/>
    <mergeCell ref="A84:B84"/>
    <mergeCell ref="C84:G84"/>
    <mergeCell ref="A85:B85"/>
    <mergeCell ref="C85:G85"/>
    <mergeCell ref="A89:G89"/>
    <mergeCell ref="A91:B91"/>
    <mergeCell ref="C91:G91"/>
    <mergeCell ref="A92:B92"/>
    <mergeCell ref="C92:G92"/>
    <mergeCell ref="A93:B93"/>
    <mergeCell ref="C93:G93"/>
    <mergeCell ref="A97:G97"/>
    <mergeCell ref="A99:B99"/>
    <mergeCell ref="C99:G99"/>
    <mergeCell ref="A100:B100"/>
    <mergeCell ref="C100:G100"/>
    <mergeCell ref="A101:B101"/>
    <mergeCell ref="C101:G101"/>
    <mergeCell ref="A105:G105"/>
    <mergeCell ref="A107:B107"/>
    <mergeCell ref="C107:G107"/>
    <mergeCell ref="A108:B108"/>
    <mergeCell ref="C108:G108"/>
    <mergeCell ref="A109:B109"/>
    <mergeCell ref="C109:G109"/>
    <mergeCell ref="A113:G113"/>
    <mergeCell ref="A115:B115"/>
    <mergeCell ref="C115:G115"/>
    <mergeCell ref="A116:B116"/>
    <mergeCell ref="C116:G116"/>
    <mergeCell ref="A117:B117"/>
    <mergeCell ref="C117:G117"/>
    <mergeCell ref="A121:G121"/>
    <mergeCell ref="A123:B123"/>
    <mergeCell ref="C123:G123"/>
    <mergeCell ref="A124:B124"/>
    <mergeCell ref="C124:G124"/>
    <mergeCell ref="A125:B125"/>
    <mergeCell ref="C125:G125"/>
    <mergeCell ref="A129:G129"/>
    <mergeCell ref="A131:B131"/>
    <mergeCell ref="C131:G131"/>
    <mergeCell ref="A132:B132"/>
    <mergeCell ref="C132:G132"/>
    <mergeCell ref="A133:B133"/>
    <mergeCell ref="C133:G133"/>
    <mergeCell ref="A137:G137"/>
    <mergeCell ref="A139:B139"/>
    <mergeCell ref="C139:G139"/>
    <mergeCell ref="A140:B140"/>
    <mergeCell ref="C140:G140"/>
    <mergeCell ref="A141:B141"/>
    <mergeCell ref="C141:G141"/>
    <mergeCell ref="A145:G145"/>
    <mergeCell ref="A147:B147"/>
    <mergeCell ref="C147:G147"/>
    <mergeCell ref="A148:B148"/>
    <mergeCell ref="C148:G148"/>
    <mergeCell ref="A149:B149"/>
    <mergeCell ref="C149:G149"/>
    <mergeCell ref="A153:G153"/>
    <mergeCell ref="A155:B155"/>
    <mergeCell ref="C155:G155"/>
    <mergeCell ref="A172:B172"/>
    <mergeCell ref="C172:G172"/>
    <mergeCell ref="A156:B156"/>
    <mergeCell ref="C156:G156"/>
    <mergeCell ref="A157:B157"/>
    <mergeCell ref="C157:G157"/>
    <mergeCell ref="A161:G161"/>
    <mergeCell ref="A163:B163"/>
    <mergeCell ref="C163:G163"/>
    <mergeCell ref="A164:B164"/>
    <mergeCell ref="C164:G164"/>
    <mergeCell ref="A165:B165"/>
    <mergeCell ref="C165:G165"/>
    <mergeCell ref="A169:G169"/>
    <mergeCell ref="A171:B171"/>
    <mergeCell ref="C171:G171"/>
    <mergeCell ref="A173:B173"/>
    <mergeCell ref="C173:G173"/>
    <mergeCell ref="A177:G177"/>
    <mergeCell ref="A179:B179"/>
    <mergeCell ref="C179:G179"/>
    <mergeCell ref="C180:G180"/>
    <mergeCell ref="A180:B180"/>
    <mergeCell ref="A189:B189"/>
    <mergeCell ref="C189:G189"/>
    <mergeCell ref="A181:B181"/>
    <mergeCell ref="C181:G181"/>
    <mergeCell ref="A185:G185"/>
    <mergeCell ref="A187:B187"/>
    <mergeCell ref="C187:G187"/>
    <mergeCell ref="A188:B188"/>
    <mergeCell ref="C188:G188"/>
  </mergeCells>
  <phoneticPr fontId="3" type="noConversion"/>
  <pageMargins left="0.75000000000000011" right="0.75000000000000011" top="0.984251969" bottom="0.984251969" header="0.5" footer="0.5"/>
  <pageSetup paperSize="9" orientation="landscape" horizontalDpi="4294967292" verticalDpi="4294967292"/>
  <headerFooter alignWithMargins="0"/>
  <rowBreaks count="23" manualBreakCount="23">
    <brk id="8" max="16383" man="1"/>
    <brk id="16" max="16383" man="1"/>
    <brk id="24" max="16383" man="1"/>
    <brk id="32" max="16383" man="1"/>
    <brk id="40" max="16383" man="1"/>
    <brk id="48" max="16383" man="1"/>
    <brk id="56" max="16383" man="1"/>
    <brk id="64" max="16383" man="1"/>
    <brk id="72" max="16383" man="1"/>
    <brk id="80" max="16383" man="1"/>
    <brk id="88" max="16383" man="1"/>
    <brk id="96" max="16383" man="1"/>
    <brk id="104" max="16383" man="1"/>
    <brk id="112" max="16383" man="1"/>
    <brk id="120" max="16383" man="1"/>
    <brk id="128" max="16383" man="1"/>
    <brk id="136" max="16383" man="1"/>
    <brk id="144" max="16383" man="1"/>
    <brk id="152" max="16383" man="1"/>
    <brk id="160" max="16383" man="1"/>
    <brk id="168" max="16383" man="1"/>
    <brk id="176" max="16383" man="1"/>
    <brk id="1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Layout" topLeftCell="A28" zoomScaleNormal="100" workbookViewId="0">
      <selection sqref="A1:IV65536"/>
    </sheetView>
  </sheetViews>
  <sheetFormatPr baseColWidth="10" defaultColWidth="10.6640625" defaultRowHeight="13" x14ac:dyDescent="0.15"/>
  <cols>
    <col min="1" max="1" width="10.83203125" style="45" customWidth="1"/>
    <col min="2" max="2" width="12.33203125" style="47" customWidth="1"/>
    <col min="3" max="3" width="11.6640625" style="47" customWidth="1"/>
    <col min="4" max="4" width="12.6640625" style="47" customWidth="1"/>
    <col min="5" max="5" width="10.6640625" style="47"/>
    <col min="6" max="6" width="17.6640625" style="47" customWidth="1"/>
    <col min="7" max="7" width="12.33203125" style="47" customWidth="1"/>
    <col min="8" max="8" width="12.83203125" style="47" customWidth="1"/>
    <col min="9" max="16384" width="10.6640625" style="47"/>
  </cols>
  <sheetData>
    <row r="1" spans="1:8" ht="18" x14ac:dyDescent="0.15">
      <c r="A1" s="104" t="s">
        <v>194</v>
      </c>
      <c r="B1" s="104"/>
      <c r="C1" s="104"/>
      <c r="D1" s="104"/>
      <c r="E1" s="104"/>
      <c r="F1" s="104"/>
      <c r="G1" s="104"/>
      <c r="H1" s="104"/>
    </row>
    <row r="2" spans="1:8" ht="14" thickBot="1" x14ac:dyDescent="0.2"/>
    <row r="3" spans="1:8" s="45" customFormat="1" ht="15" x14ac:dyDescent="0.15">
      <c r="A3" s="40"/>
      <c r="B3" s="41" t="s">
        <v>195</v>
      </c>
      <c r="C3" s="41" t="s">
        <v>196</v>
      </c>
      <c r="D3" s="41" t="s">
        <v>197</v>
      </c>
      <c r="E3" s="41" t="s">
        <v>198</v>
      </c>
      <c r="F3" s="41" t="s">
        <v>199</v>
      </c>
      <c r="G3" s="41" t="s">
        <v>200</v>
      </c>
      <c r="H3" s="42" t="s">
        <v>201</v>
      </c>
    </row>
    <row r="4" spans="1:8" ht="112" x14ac:dyDescent="0.15">
      <c r="A4" s="43" t="s">
        <v>35</v>
      </c>
      <c r="B4" s="35" t="str">
        <f ca="1">IF(tmp!AD2&lt;&gt;"",tmp!AD2 &amp; " ","") &amp; IF(tmp!AD60&lt;&gt;"", "; " &amp;tmp!AD60,"") &amp; IF(tmp!AD118&lt;&gt;"", "; " &amp;tmp!AD118,"") &amp; IF(tmp!AD176&lt;&gt;"", "; " &amp;tmp!AD176,"") &amp; IF(tmp!AD234&lt;&gt;"", "; " &amp;tmp!AD234,"")</f>
        <v/>
      </c>
      <c r="C4" s="35" t="str">
        <f ca="1">IF(tmp!AE2&lt;&gt;"",tmp!AE2 &amp; " ","") &amp; IF(tmp!AE60&lt;&gt;"", "; " &amp;tmp!AE60,"") &amp; IF(tmp!AE118&lt;&gt;"", "; " &amp;tmp!AE118,"") &amp; IF(tmp!AE176&lt;&gt;"", "; " &amp;tmp!AE176,"") &amp; IF(tmp!AE234&lt;&gt;"", "; " &amp;tmp!AE234,"")</f>
        <v/>
      </c>
      <c r="D4" s="35" t="str">
        <f ca="1">IF(tmp!AF2&lt;&gt;"",tmp!AF2 &amp; " ","") &amp; IF(tmp!AF60&lt;&gt;"", "; " &amp;tmp!AF60,"") &amp; IF(tmp!AF118&lt;&gt;"", "; " &amp;tmp!AF118,"") &amp; IF(tmp!AF176&lt;&gt;"", "; " &amp;tmp!AF176,"") &amp; IF(tmp!AF234&lt;&gt;"", "; " &amp;tmp!AF234,"")</f>
        <v/>
      </c>
      <c r="E4" s="35" t="str">
        <f ca="1">IF(tmp!AG2&lt;&gt;"",tmp!AG2 &amp; " ","") &amp; IF(tmp!AG60&lt;&gt;"", "; " &amp;tmp!AG60,"") &amp; IF(tmp!AG118&lt;&gt;"", "; " &amp;tmp!AG118,"") &amp; IF(tmp!AG176&lt;&gt;"", "; " &amp;tmp!AG176,"") &amp; IF(tmp!AG234&lt;&gt;"", "; " &amp;tmp!AG234,"")</f>
        <v/>
      </c>
      <c r="F4" s="35" t="str">
        <f ca="1">IF(tmp!AH2&lt;&gt;"",tmp!AH2 &amp; " ","") &amp; IF(tmp!AH60&lt;&gt;"", "; " &amp;tmp!AH60,"") &amp; IF(tmp!AH118&lt;&gt;"", "; " &amp;tmp!AH118,"") &amp; IF(tmp!AH176&lt;&gt;"", "; " &amp;tmp!AH176,"") &amp; IF(tmp!AH234&lt;&gt;"", "; " &amp;tmp!AH234,"")</f>
        <v/>
      </c>
      <c r="G4" s="35" t="str">
        <f ca="1">IF(tmp!AI2&lt;&gt;"",tmp!AI2 &amp; " ","") &amp; IF(tmp!AI60&lt;&gt;"", "; " &amp;tmp!AI60,"") &amp; IF(tmp!AI118&lt;&gt;"", "; " &amp;tmp!AI118,"") &amp; IF(tmp!AI176&lt;&gt;"", "; " &amp;tmp!AI176,"") &amp; IF(tmp!AI234&lt;&gt;"", "; " &amp;tmp!AI234,"")</f>
        <v/>
      </c>
      <c r="H4" s="37" t="str">
        <f ca="1">IF(tmp!AJ2&lt;&gt;"",tmp!AJ2 &amp; " ","") &amp; IF(tmp!AJ60&lt;&gt;"", "; " &amp;tmp!AJ60,"") &amp; IF(tmp!AJ118&lt;&gt;"", "; " &amp;tmp!AJ118,"") &amp; IF(tmp!AJ176&lt;&gt;"", "; " &amp;tmp!AJ176,"") &amp; IF(tmp!AJ234&lt;&gt;"", "; " &amp;tmp!AJ234,"")</f>
        <v/>
      </c>
    </row>
    <row r="5" spans="1:8" ht="70" x14ac:dyDescent="0.15">
      <c r="A5" s="43" t="s">
        <v>208</v>
      </c>
      <c r="B5" s="35" t="str">
        <f ca="1">IF(tmp!AD3&lt;&gt;"",tmp!AD3 &amp; " ","") &amp; IF(tmp!AD61&lt;&gt;"", "; " &amp;tmp!AD61,"") &amp; IF(tmp!AD119&lt;&gt;"", "; " &amp;tmp!AD119,"") &amp; IF(tmp!AD177&lt;&gt;"", "; " &amp;tmp!AD177,"") &amp; IF(tmp!AD235&lt;&gt;"", "; " &amp;tmp!AD235,"")</f>
        <v/>
      </c>
      <c r="C5" s="35" t="str">
        <f ca="1">IF(tmp!AE3&lt;&gt;"",tmp!AE3 &amp; " ","") &amp; IF(tmp!AE61&lt;&gt;"", "; " &amp;tmp!AE61,"") &amp; IF(tmp!AE119&lt;&gt;"", "; " &amp;tmp!AE119,"") &amp; IF(tmp!AE177&lt;&gt;"", "; " &amp;tmp!AE177,"") &amp; IF(tmp!AE235&lt;&gt;"", "; " &amp;tmp!AE235,"")</f>
        <v/>
      </c>
      <c r="D5" s="35" t="str">
        <f ca="1">IF(tmp!AF3&lt;&gt;"",tmp!AF3 &amp; " ","") &amp; IF(tmp!AF61&lt;&gt;"", "; " &amp;tmp!AF61,"") &amp; IF(tmp!AF119&lt;&gt;"", "; " &amp;tmp!AF119,"") &amp; IF(tmp!AF177&lt;&gt;"", "; " &amp;tmp!AF177,"") &amp; IF(tmp!AF235&lt;&gt;"", "; " &amp;tmp!AF235,"")</f>
        <v/>
      </c>
      <c r="E5" s="35" t="str">
        <f ca="1">IF(tmp!AG3&lt;&gt;"",tmp!AG3 &amp; " ","") &amp; IF(tmp!AG61&lt;&gt;"", "; " &amp;tmp!AG61,"") &amp; IF(tmp!AG119&lt;&gt;"", "; " &amp;tmp!AG119,"") &amp; IF(tmp!AG177&lt;&gt;"", "; " &amp;tmp!AG177,"") &amp; IF(tmp!AG235&lt;&gt;"", "; " &amp;tmp!AG235,"")</f>
        <v/>
      </c>
      <c r="F5" s="35" t="str">
        <f ca="1">IF(tmp!AH3&lt;&gt;"",tmp!AH3 &amp; " ","") &amp; IF(tmp!AH61&lt;&gt;"", "; " &amp;tmp!AH61,"") &amp; IF(tmp!AH119&lt;&gt;"", "; " &amp;tmp!AH119,"") &amp; IF(tmp!AH177&lt;&gt;"", "; " &amp;tmp!AH177,"") &amp; IF(tmp!AH235&lt;&gt;"", "; " &amp;tmp!AH235,"")</f>
        <v/>
      </c>
      <c r="G5" s="35" t="str">
        <f ca="1">IF(tmp!AI3&lt;&gt;"",tmp!AI3 &amp; " ","") &amp; IF(tmp!AI61&lt;&gt;"", "; " &amp;tmp!AI61,"") &amp; IF(tmp!AI119&lt;&gt;"", "; " &amp;tmp!AI119,"") &amp; IF(tmp!AI177&lt;&gt;"", "; " &amp;tmp!AI177,"") &amp; IF(tmp!AI235&lt;&gt;"", "; " &amp;tmp!AI235,"")</f>
        <v/>
      </c>
      <c r="H5" s="37" t="str">
        <f ca="1">IF(tmp!AJ3&lt;&gt;"",tmp!AJ3 &amp; " ","") &amp; IF(tmp!AJ61&lt;&gt;"", "; " &amp;tmp!AJ61,"") &amp; IF(tmp!AJ119&lt;&gt;"", "; " &amp;tmp!AJ119,"") &amp; IF(tmp!AJ177&lt;&gt;"", "; " &amp;tmp!AJ177,"") &amp; IF(tmp!AJ235&lt;&gt;"", "; " &amp;tmp!AJ235,"")</f>
        <v/>
      </c>
    </row>
    <row r="6" spans="1:8" ht="15" x14ac:dyDescent="0.15">
      <c r="A6" s="43" t="s">
        <v>125</v>
      </c>
      <c r="B6" s="35" t="str">
        <f ca="1">IF(tmp!AD4&lt;&gt;"",tmp!AD4 &amp; " ","") &amp; IF(tmp!AD62&lt;&gt;"", "; " &amp;tmp!AD62,"") &amp; IF(tmp!AD120&lt;&gt;"", "; " &amp;tmp!AD120,"") &amp; IF(tmp!AD178&lt;&gt;"", "; " &amp;tmp!AD178,"") &amp; IF(tmp!AD236&lt;&gt;"", "; " &amp;tmp!AD236,"")</f>
        <v/>
      </c>
      <c r="C6" s="35" t="str">
        <f ca="1">IF(tmp!AE4&lt;&gt;"",tmp!AE4 &amp; " ","") &amp; IF(tmp!AE62&lt;&gt;"", "; " &amp;tmp!AE62,"") &amp; IF(tmp!AE120&lt;&gt;"", "; " &amp;tmp!AE120,"") &amp; IF(tmp!AE178&lt;&gt;"", "; " &amp;tmp!AE178,"") &amp; IF(tmp!AE236&lt;&gt;"", "; " &amp;tmp!AE236,"")</f>
        <v/>
      </c>
      <c r="D6" s="35" t="str">
        <f ca="1">IF(tmp!AF4&lt;&gt;"",tmp!AF4 &amp; " ","") &amp; IF(tmp!AF62&lt;&gt;"", "; " &amp;tmp!AF62,"") &amp; IF(tmp!AF120&lt;&gt;"", "; " &amp;tmp!AF120,"") &amp; IF(tmp!AF178&lt;&gt;"", "; " &amp;tmp!AF178,"") &amp; IF(tmp!AF236&lt;&gt;"", "; " &amp;tmp!AF236,"")</f>
        <v/>
      </c>
      <c r="E6" s="35" t="str">
        <f ca="1">IF(tmp!AG4&lt;&gt;"",tmp!AG4 &amp; " ","") &amp; IF(tmp!AG62&lt;&gt;"", "; " &amp;tmp!AG62,"") &amp; IF(tmp!AG120&lt;&gt;"", "; " &amp;tmp!AG120,"") &amp; IF(tmp!AG178&lt;&gt;"", "; " &amp;tmp!AG178,"") &amp; IF(tmp!AG236&lt;&gt;"", "; " &amp;tmp!AG236,"")</f>
        <v/>
      </c>
      <c r="F6" s="35" t="str">
        <f ca="1">IF(tmp!AH4&lt;&gt;"",tmp!AH4 &amp; " ","") &amp; IF(tmp!AH62&lt;&gt;"", "; " &amp;tmp!AH62,"") &amp; IF(tmp!AH120&lt;&gt;"", "; " &amp;tmp!AH120,"") &amp; IF(tmp!AH178&lt;&gt;"", "; " &amp;tmp!AH178,"") &amp; IF(tmp!AH236&lt;&gt;"", "; " &amp;tmp!AH236,"")</f>
        <v/>
      </c>
      <c r="G6" s="35" t="str">
        <f ca="1">IF(tmp!AI4&lt;&gt;"",tmp!AI4 &amp; " ","") &amp; IF(tmp!AI62&lt;&gt;"", "; " &amp;tmp!AI62,"") &amp; IF(tmp!AI120&lt;&gt;"", "; " &amp;tmp!AI120,"") &amp; IF(tmp!AI178&lt;&gt;"", "; " &amp;tmp!AI178,"") &amp; IF(tmp!AI236&lt;&gt;"", "; " &amp;tmp!AI236,"")</f>
        <v/>
      </c>
      <c r="H6" s="37" t="str">
        <f ca="1">IF(tmp!AJ4&lt;&gt;"",tmp!AJ4 &amp; " ","") &amp; IF(tmp!AJ62&lt;&gt;"", "; " &amp;tmp!AJ62,"") &amp; IF(tmp!AJ120&lt;&gt;"", "; " &amp;tmp!AJ120,"") &amp; IF(tmp!AJ178&lt;&gt;"", "; " &amp;tmp!AJ178,"") &amp; IF(tmp!AJ236&lt;&gt;"", "; " &amp;tmp!AJ236,"")</f>
        <v/>
      </c>
    </row>
    <row r="7" spans="1:8" ht="98" x14ac:dyDescent="0.15">
      <c r="A7" s="43" t="s">
        <v>126</v>
      </c>
      <c r="B7" s="35" t="str">
        <f ca="1">IF(tmp!AD5&lt;&gt;"",tmp!AD5 &amp; " ","") &amp; IF(tmp!AD63&lt;&gt;"", "; " &amp;tmp!AD63,"") &amp; IF(tmp!AD121&lt;&gt;"", "; " &amp;tmp!AD121,"") &amp; IF(tmp!AD179&lt;&gt;"", "; " &amp;tmp!AD179,"") &amp; IF(tmp!AD237&lt;&gt;"", "; " &amp;tmp!AD237,"")</f>
        <v/>
      </c>
      <c r="C7" s="35" t="str">
        <f ca="1">IF(tmp!AE5&lt;&gt;"",tmp!AE5 &amp; " ","") &amp; IF(tmp!AE63&lt;&gt;"", "; " &amp;tmp!AE63,"") &amp; IF(tmp!AE121&lt;&gt;"", "; " &amp;tmp!AE121,"") &amp; IF(tmp!AE179&lt;&gt;"", "; " &amp;tmp!AE179,"") &amp; IF(tmp!AE237&lt;&gt;"", "; " &amp;tmp!AE237,"")</f>
        <v/>
      </c>
      <c r="D7" s="35" t="str">
        <f ca="1">IF(tmp!AF5&lt;&gt;"",tmp!AF5 &amp; " ","") &amp; IF(tmp!AF63&lt;&gt;"", "; " &amp;tmp!AF63,"") &amp; IF(tmp!AF121&lt;&gt;"", "; " &amp;tmp!AF121,"") &amp; IF(tmp!AF179&lt;&gt;"", "; " &amp;tmp!AF179,"") &amp; IF(tmp!AF237&lt;&gt;"", "; " &amp;tmp!AF237,"")</f>
        <v/>
      </c>
      <c r="E7" s="35" t="str">
        <f ca="1">IF(tmp!AG5&lt;&gt;"",tmp!AG5 &amp; " ","") &amp; IF(tmp!AG63&lt;&gt;"", "; " &amp;tmp!AG63,"") &amp; IF(tmp!AG121&lt;&gt;"", "; " &amp;tmp!AG121,"") &amp; IF(tmp!AG179&lt;&gt;"", "; " &amp;tmp!AG179,"") &amp; IF(tmp!AG237&lt;&gt;"", "; " &amp;tmp!AG237,"")</f>
        <v/>
      </c>
      <c r="F7" s="35" t="str">
        <f ca="1">IF(tmp!AH5&lt;&gt;"",tmp!AH5 &amp; " ","") &amp; IF(tmp!AH63&lt;&gt;"", "; " &amp;tmp!AH63,"") &amp; IF(tmp!AH121&lt;&gt;"", "; " &amp;tmp!AH121,"") &amp; IF(tmp!AH179&lt;&gt;"", "; " &amp;tmp!AH179,"") &amp; IF(tmp!AH237&lt;&gt;"", "; " &amp;tmp!AH237,"")</f>
        <v/>
      </c>
      <c r="G7" s="35" t="str">
        <f ca="1">IF(tmp!AI5&lt;&gt;"",tmp!AI5 &amp; " ","") &amp; IF(tmp!AI63&lt;&gt;"", "; " &amp;tmp!AI63,"") &amp; IF(tmp!AI121&lt;&gt;"", "; " &amp;tmp!AI121,"") &amp; IF(tmp!AI179&lt;&gt;"", "; " &amp;tmp!AI179,"") &amp; IF(tmp!AI237&lt;&gt;"", "; " &amp;tmp!AI237,"")</f>
        <v/>
      </c>
      <c r="H7" s="37" t="str">
        <f ca="1">IF(tmp!AJ5&lt;&gt;"",tmp!AJ5 &amp; " ","") &amp; IF(tmp!AJ63&lt;&gt;"", "; " &amp;tmp!AJ63,"") &amp; IF(tmp!AJ121&lt;&gt;"", "; " &amp;tmp!AJ121,"") &amp; IF(tmp!AJ179&lt;&gt;"", "; " &amp;tmp!AJ179,"") &amp; IF(tmp!AJ237&lt;&gt;"", "; " &amp;tmp!AJ237,"")</f>
        <v/>
      </c>
    </row>
    <row r="8" spans="1:8" ht="15" x14ac:dyDescent="0.15">
      <c r="A8" s="43" t="s">
        <v>127</v>
      </c>
      <c r="B8" s="35" t="str">
        <f ca="1">IF(tmp!AD6&lt;&gt;"",tmp!AD6 &amp; " ","") &amp; IF(tmp!AD64&lt;&gt;"", "; " &amp;tmp!AD64,"") &amp; IF(tmp!AD122&lt;&gt;"", "; " &amp;tmp!AD122,"") &amp; IF(tmp!AD180&lt;&gt;"", "; " &amp;tmp!AD180,"") &amp; IF(tmp!AD238&lt;&gt;"", "; " &amp;tmp!AD238,"")</f>
        <v/>
      </c>
      <c r="C8" s="35" t="str">
        <f ca="1">IF(tmp!AE6&lt;&gt;"",tmp!AE6 &amp; " ","") &amp; IF(tmp!AE64&lt;&gt;"", "; " &amp;tmp!AE64,"") &amp; IF(tmp!AE122&lt;&gt;"", "; " &amp;tmp!AE122,"") &amp; IF(tmp!AE180&lt;&gt;"", "; " &amp;tmp!AE180,"") &amp; IF(tmp!AE238&lt;&gt;"", "; " &amp;tmp!AE238,"")</f>
        <v/>
      </c>
      <c r="D8" s="35" t="str">
        <f ca="1">IF(tmp!AF6&lt;&gt;"",tmp!AF6 &amp; " ","") &amp; IF(tmp!AF64&lt;&gt;"", "; " &amp;tmp!AF64,"") &amp; IF(tmp!AF122&lt;&gt;"", "; " &amp;tmp!AF122,"") &amp; IF(tmp!AF180&lt;&gt;"", "; " &amp;tmp!AF180,"") &amp; IF(tmp!AF238&lt;&gt;"", "; " &amp;tmp!AF238,"")</f>
        <v/>
      </c>
      <c r="E8" s="35" t="str">
        <f ca="1">IF(tmp!AG6&lt;&gt;"",tmp!AG6 &amp; " ","") &amp; IF(tmp!AG64&lt;&gt;"", "; " &amp;tmp!AG64,"") &amp; IF(tmp!AG122&lt;&gt;"", "; " &amp;tmp!AG122,"") &amp; IF(tmp!AG180&lt;&gt;"", "; " &amp;tmp!AG180,"") &amp; IF(tmp!AG238&lt;&gt;"", "; " &amp;tmp!AG238,"")</f>
        <v/>
      </c>
      <c r="F8" s="35" t="str">
        <f ca="1">IF(tmp!AH6&lt;&gt;"",tmp!AH6 &amp; " ","") &amp; IF(tmp!AH64&lt;&gt;"", "; " &amp;tmp!AH64,"") &amp; IF(tmp!AH122&lt;&gt;"", "; " &amp;tmp!AH122,"") &amp; IF(tmp!AH180&lt;&gt;"", "; " &amp;tmp!AH180,"") &amp; IF(tmp!AH238&lt;&gt;"", "; " &amp;tmp!AH238,"")</f>
        <v/>
      </c>
      <c r="G8" s="35" t="str">
        <f ca="1">IF(tmp!AI6&lt;&gt;"",tmp!AI6 &amp; " ","") &amp; IF(tmp!AI64&lt;&gt;"", "; " &amp;tmp!AI64,"") &amp; IF(tmp!AI122&lt;&gt;"", "; " &amp;tmp!AI122,"") &amp; IF(tmp!AI180&lt;&gt;"", "; " &amp;tmp!AI180,"") &amp; IF(tmp!AI238&lt;&gt;"", "; " &amp;tmp!AI238,"")</f>
        <v/>
      </c>
      <c r="H8" s="37" t="str">
        <f ca="1">IF(tmp!AJ6&lt;&gt;"",tmp!AJ6 &amp; " ","") &amp; IF(tmp!AJ64&lt;&gt;"", "; " &amp;tmp!AJ64,"") &amp; IF(tmp!AJ122&lt;&gt;"", "; " &amp;tmp!AJ122,"") &amp; IF(tmp!AJ180&lt;&gt;"", "; " &amp;tmp!AJ180,"") &amp; IF(tmp!AJ238&lt;&gt;"", "; " &amp;tmp!AJ238,"")</f>
        <v/>
      </c>
    </row>
    <row r="9" spans="1:8" ht="57" thickBot="1" x14ac:dyDescent="0.2">
      <c r="A9" s="44" t="s">
        <v>128</v>
      </c>
      <c r="B9" s="38" t="str">
        <f ca="1">IF(tmp!AD7&lt;&gt;"",tmp!AD7 &amp; " ","") &amp; IF(tmp!AD65&lt;&gt;"", "; " &amp;tmp!AD65,"") &amp; IF(tmp!AD123&lt;&gt;"", "; " &amp;tmp!AD123,"") &amp; IF(tmp!AD181&lt;&gt;"", "; " &amp;tmp!AD181,"") &amp; IF(tmp!AD239&lt;&gt;"", "; " &amp;tmp!AD239,"")</f>
        <v/>
      </c>
      <c r="C9" s="38" t="str">
        <f ca="1">IF(tmp!AE7&lt;&gt;"",tmp!AE7 &amp; " ","") &amp; IF(tmp!AE65&lt;&gt;"", "; " &amp;tmp!AE65,"") &amp; IF(tmp!AE123&lt;&gt;"", "; " &amp;tmp!AE123,"") &amp; IF(tmp!AE181&lt;&gt;"", "; " &amp;tmp!AE181,"") &amp; IF(tmp!AE239&lt;&gt;"", "; " &amp;tmp!AE239,"")</f>
        <v/>
      </c>
      <c r="D9" s="38" t="str">
        <f ca="1">IF(tmp!AF7&lt;&gt;"",tmp!AF7 &amp; " ","") &amp; IF(tmp!AF65&lt;&gt;"", "; " &amp;tmp!AF65,"") &amp; IF(tmp!AF123&lt;&gt;"", "; " &amp;tmp!AF123,"") &amp; IF(tmp!AF181&lt;&gt;"", "; " &amp;tmp!AF181,"") &amp; IF(tmp!AF239&lt;&gt;"", "; " &amp;tmp!AF239,"")</f>
        <v/>
      </c>
      <c r="E9" s="38" t="str">
        <f ca="1">IF(tmp!AG7&lt;&gt;"",tmp!AG7 &amp; " ","") &amp; IF(tmp!AG65&lt;&gt;"", "; " &amp;tmp!AG65,"") &amp; IF(tmp!AG123&lt;&gt;"", "; " &amp;tmp!AG123,"") &amp; IF(tmp!AG181&lt;&gt;"", "; " &amp;tmp!AG181,"") &amp; IF(tmp!AG239&lt;&gt;"", "; " &amp;tmp!AG239,"")</f>
        <v/>
      </c>
      <c r="F9" s="38" t="str">
        <f ca="1">IF(tmp!AH7&lt;&gt;"",tmp!AH7 &amp; " ","") &amp; IF(tmp!AH65&lt;&gt;"", "; " &amp;tmp!AH65,"") &amp; IF(tmp!AH123&lt;&gt;"", "; " &amp;tmp!AH123,"") &amp; IF(tmp!AH181&lt;&gt;"", "; " &amp;tmp!AH181,"") &amp; IF(tmp!AH239&lt;&gt;"", "; " &amp;tmp!AH239,"")</f>
        <v/>
      </c>
      <c r="G9" s="38" t="str">
        <f ca="1">IF(tmp!AI7&lt;&gt;"",tmp!AI7 &amp; " ","") &amp; IF(tmp!AI65&lt;&gt;"", "; " &amp;tmp!AI65,"") &amp; IF(tmp!AI123&lt;&gt;"", "; " &amp;tmp!AI123,"") &amp; IF(tmp!AI181&lt;&gt;"", "; " &amp;tmp!AI181,"") &amp; IF(tmp!AI239&lt;&gt;"", "; " &amp;tmp!AI239,"")</f>
        <v/>
      </c>
      <c r="H9" s="39" t="str">
        <f ca="1">IF(tmp!AJ7&lt;&gt;"",tmp!AJ7 &amp; " ","") &amp; IF(tmp!AJ65&lt;&gt;"", "; " &amp;tmp!AJ65,"") &amp; IF(tmp!AJ123&lt;&gt;"", "; " &amp;tmp!AJ123,"") &amp; IF(tmp!AJ181&lt;&gt;"", "; " &amp;tmp!AJ181,"") &amp; IF(tmp!AJ239&lt;&gt;"", "; " &amp;tmp!AJ239,"")</f>
        <v/>
      </c>
    </row>
    <row r="10" spans="1:8" ht="18" x14ac:dyDescent="0.15">
      <c r="A10" s="104" t="s">
        <v>73</v>
      </c>
      <c r="B10" s="104"/>
      <c r="C10" s="104"/>
      <c r="D10" s="104"/>
      <c r="E10" s="104"/>
      <c r="F10" s="104"/>
      <c r="G10" s="104"/>
      <c r="H10" s="104"/>
    </row>
    <row r="11" spans="1:8" ht="14" thickBot="1" x14ac:dyDescent="0.2"/>
    <row r="12" spans="1:8" ht="15" x14ac:dyDescent="0.15">
      <c r="A12" s="40"/>
      <c r="B12" s="41" t="s">
        <v>74</v>
      </c>
      <c r="C12" s="41" t="s">
        <v>75</v>
      </c>
      <c r="D12" s="41" t="s">
        <v>76</v>
      </c>
      <c r="E12" s="41" t="s">
        <v>77</v>
      </c>
      <c r="F12" s="41" t="s">
        <v>78</v>
      </c>
      <c r="G12" s="41" t="s">
        <v>79</v>
      </c>
      <c r="H12" s="42" t="s">
        <v>80</v>
      </c>
    </row>
    <row r="13" spans="1:8" ht="15" x14ac:dyDescent="0.15">
      <c r="A13" s="43" t="s">
        <v>81</v>
      </c>
      <c r="B13" s="35" t="str">
        <f ca="1">IF(tmp!AD8&lt;&gt;"",tmp!AD8 &amp; " ","") &amp; IF(tmp!AD66&lt;&gt;"", "; " &amp;tmp!AD66,"") &amp; IF(tmp!AD124&lt;&gt;"", "; " &amp;tmp!AD124,"") &amp; IF(tmp!AD182&lt;&gt;"", "; " &amp;tmp!AD182,"") &amp; IF(tmp!AD240&lt;&gt;"", "; " &amp;tmp!AD240,"")</f>
        <v/>
      </c>
      <c r="C13" s="35" t="str">
        <f ca="1">IF(tmp!AE8&lt;&gt;"",tmp!AE8 &amp; " ","") &amp; IF(tmp!AE66&lt;&gt;"", "; " &amp;tmp!AE66,"") &amp; IF(tmp!AE124&lt;&gt;"", "; " &amp;tmp!AE124,"") &amp; IF(tmp!AE182&lt;&gt;"", "; " &amp;tmp!AE182,"") &amp; IF(tmp!AE240&lt;&gt;"", "; " &amp;tmp!AE240,"")</f>
        <v/>
      </c>
      <c r="D13" s="35" t="str">
        <f ca="1">IF(tmp!AF8&lt;&gt;"",tmp!AF8 &amp; " ","") &amp; IF(tmp!AF66&lt;&gt;"", "; " &amp;tmp!AF66,"") &amp; IF(tmp!AF124&lt;&gt;"", "; " &amp;tmp!AF124,"") &amp; IF(tmp!AF182&lt;&gt;"", "; " &amp;tmp!AF182,"") &amp; IF(tmp!AF240&lt;&gt;"", "; " &amp;tmp!AF240,"")</f>
        <v/>
      </c>
      <c r="E13" s="35" t="str">
        <f ca="1">IF(tmp!AG8&lt;&gt;"",tmp!AG8 &amp; " ","") &amp; IF(tmp!AG66&lt;&gt;"", "; " &amp;tmp!AG66,"") &amp; IF(tmp!AG124&lt;&gt;"", "; " &amp;tmp!AG124,"") &amp; IF(tmp!AG182&lt;&gt;"", "; " &amp;tmp!AG182,"") &amp; IF(tmp!AG240&lt;&gt;"", "; " &amp;tmp!AG240,"")</f>
        <v/>
      </c>
      <c r="F13" s="35" t="str">
        <f ca="1">IF(tmp!AH8&lt;&gt;"",tmp!AH8 &amp; " ","") &amp; IF(tmp!AH66&lt;&gt;"", "; " &amp;tmp!AH66,"") &amp; IF(tmp!AH124&lt;&gt;"", "; " &amp;tmp!AH124,"") &amp; IF(tmp!AH182&lt;&gt;"", "; " &amp;tmp!AH182,"") &amp; IF(tmp!AH240&lt;&gt;"", "; " &amp;tmp!AH240,"")</f>
        <v/>
      </c>
      <c r="G13" s="35" t="str">
        <f ca="1">IF(tmp!AI8&lt;&gt;"",tmp!AI8 &amp; " ","") &amp; IF(tmp!AI66&lt;&gt;"", "; " &amp;tmp!AI66,"") &amp; IF(tmp!AI124&lt;&gt;"", "; " &amp;tmp!AI124,"") &amp; IF(tmp!AI182&lt;&gt;"", "; " &amp;tmp!AI182,"") &amp; IF(tmp!AI240&lt;&gt;"", "; " &amp;tmp!AI240,"")</f>
        <v/>
      </c>
      <c r="H13" s="37" t="str">
        <f ca="1">IF(tmp!AJ8&lt;&gt;"",tmp!AJ8 &amp; " ","") &amp; IF(tmp!AJ66&lt;&gt;"", "; " &amp;tmp!AJ66,"") &amp; IF(tmp!AJ124&lt;&gt;"", "; " &amp;tmp!AJ124,"") &amp; IF(tmp!AJ182&lt;&gt;"", "; " &amp;tmp!AJ182,"") &amp; IF(tmp!AJ240&lt;&gt;"", "; " &amp;tmp!AJ240,"")</f>
        <v/>
      </c>
    </row>
    <row r="14" spans="1:8" ht="15" x14ac:dyDescent="0.15">
      <c r="A14" s="43" t="s">
        <v>129</v>
      </c>
      <c r="B14" s="35" t="str">
        <f ca="1">IF(tmp!AD9&lt;&gt;"",tmp!AD9 &amp; " ","") &amp; IF(tmp!AD67&lt;&gt;"", "; " &amp;tmp!AD67,"") &amp; IF(tmp!AD125&lt;&gt;"", "; " &amp;tmp!AD125,"") &amp; IF(tmp!AD183&lt;&gt;"", "; " &amp;tmp!AD183,"") &amp; IF(tmp!AD241&lt;&gt;"", "; " &amp;tmp!AD241,"")</f>
        <v/>
      </c>
      <c r="C14" s="35" t="str">
        <f ca="1">IF(tmp!AE9&lt;&gt;"",tmp!AE9 &amp; " ","") &amp; IF(tmp!AE67&lt;&gt;"", "; " &amp;tmp!AE67,"") &amp; IF(tmp!AE125&lt;&gt;"", "; " &amp;tmp!AE125,"") &amp; IF(tmp!AE183&lt;&gt;"", "; " &amp;tmp!AE183,"") &amp; IF(tmp!AE241&lt;&gt;"", "; " &amp;tmp!AE241,"")</f>
        <v/>
      </c>
      <c r="D14" s="35" t="str">
        <f ca="1">IF(tmp!AF9&lt;&gt;"",tmp!AF9 &amp; " ","") &amp; IF(tmp!AF67&lt;&gt;"", "; " &amp;tmp!AF67,"") &amp; IF(tmp!AF125&lt;&gt;"", "; " &amp;tmp!AF125,"") &amp; IF(tmp!AF183&lt;&gt;"", "; " &amp;tmp!AF183,"") &amp; IF(tmp!AF241&lt;&gt;"", "; " &amp;tmp!AF241,"")</f>
        <v/>
      </c>
      <c r="E14" s="35" t="str">
        <f ca="1">IF(tmp!AG9&lt;&gt;"",tmp!AG9 &amp; " ","") &amp; IF(tmp!AG67&lt;&gt;"", "; " &amp;tmp!AG67,"") &amp; IF(tmp!AG125&lt;&gt;"", "; " &amp;tmp!AG125,"") &amp; IF(tmp!AG183&lt;&gt;"", "; " &amp;tmp!AG183,"") &amp; IF(tmp!AG241&lt;&gt;"", "; " &amp;tmp!AG241,"")</f>
        <v/>
      </c>
      <c r="F14" s="35" t="str">
        <f ca="1">IF(tmp!AH9&lt;&gt;"",tmp!AH9 &amp; " ","") &amp; IF(tmp!AH67&lt;&gt;"", "; " &amp;tmp!AH67,"") &amp; IF(tmp!AH125&lt;&gt;"", "; " &amp;tmp!AH125,"") &amp; IF(tmp!AH183&lt;&gt;"", "; " &amp;tmp!AH183,"") &amp; IF(tmp!AH241&lt;&gt;"", "; " &amp;tmp!AH241,"")</f>
        <v/>
      </c>
      <c r="G14" s="35" t="str">
        <f ca="1">IF(tmp!AI9&lt;&gt;"",tmp!AI9 &amp; " ","") &amp; IF(tmp!AI67&lt;&gt;"", "; " &amp;tmp!AI67,"") &amp; IF(tmp!AI125&lt;&gt;"", "; " &amp;tmp!AI125,"") &amp; IF(tmp!AI183&lt;&gt;"", "; " &amp;tmp!AI183,"") &amp; IF(tmp!AI241&lt;&gt;"", "; " &amp;tmp!AI241,"")</f>
        <v/>
      </c>
      <c r="H14" s="37" t="str">
        <f ca="1">IF(tmp!AJ9&lt;&gt;"",tmp!AJ9 &amp; " ","") &amp; IF(tmp!AJ67&lt;&gt;"", "; " &amp;tmp!AJ67,"") &amp; IF(tmp!AJ125&lt;&gt;"", "; " &amp;tmp!AJ125,"") &amp; IF(tmp!AJ183&lt;&gt;"", "; " &amp;tmp!AJ183,"") &amp; IF(tmp!AJ241&lt;&gt;"", "; " &amp;tmp!AJ241,"")</f>
        <v/>
      </c>
    </row>
    <row r="15" spans="1:8" ht="15" x14ac:dyDescent="0.15">
      <c r="A15" s="43" t="s">
        <v>33</v>
      </c>
      <c r="B15" s="35" t="str">
        <f ca="1">IF(tmp!AD10&lt;&gt;"",tmp!AD10 &amp; " ","") &amp; IF(tmp!AD68&lt;&gt;"", "; " &amp;tmp!AD68,"") &amp; IF(tmp!AD126&lt;&gt;"", "; " &amp;tmp!AD126,"") &amp; IF(tmp!AD184&lt;&gt;"", "; " &amp;tmp!AD184,"") &amp; IF(tmp!AD242&lt;&gt;"", "; " &amp;tmp!AD242,"")</f>
        <v/>
      </c>
      <c r="C15" s="35" t="str">
        <f ca="1">IF(tmp!AE10&lt;&gt;"",tmp!AE10 &amp; " ","") &amp; IF(tmp!AE68&lt;&gt;"", "; " &amp;tmp!AE68,"") &amp; IF(tmp!AE126&lt;&gt;"", "; " &amp;tmp!AE126,"") &amp; IF(tmp!AE184&lt;&gt;"", "; " &amp;tmp!AE184,"") &amp; IF(tmp!AE242&lt;&gt;"", "; " &amp;tmp!AE242,"")</f>
        <v/>
      </c>
      <c r="D15" s="35" t="str">
        <f ca="1">IF(tmp!AF10&lt;&gt;"",tmp!AF10 &amp; " ","") &amp; IF(tmp!AF68&lt;&gt;"", "; " &amp;tmp!AF68,"") &amp; IF(tmp!AF126&lt;&gt;"", "; " &amp;tmp!AF126,"") &amp; IF(tmp!AF184&lt;&gt;"", "; " &amp;tmp!AF184,"") &amp; IF(tmp!AF242&lt;&gt;"", "; " &amp;tmp!AF242,"")</f>
        <v/>
      </c>
      <c r="E15" s="35" t="str">
        <f ca="1">IF(tmp!AG10&lt;&gt;"",tmp!AG10 &amp; " ","") &amp; IF(tmp!AG68&lt;&gt;"", "; " &amp;tmp!AG68,"") &amp; IF(tmp!AG126&lt;&gt;"", "; " &amp;tmp!AG126,"") &amp; IF(tmp!AG184&lt;&gt;"", "; " &amp;tmp!AG184,"") &amp; IF(tmp!AG242&lt;&gt;"", "; " &amp;tmp!AG242,"")</f>
        <v/>
      </c>
      <c r="F15" s="35" t="str">
        <f ca="1">IF(tmp!AH10&lt;&gt;"",tmp!AH10 &amp; " ","") &amp; IF(tmp!AH68&lt;&gt;"", "; " &amp;tmp!AH68,"") &amp; IF(tmp!AH126&lt;&gt;"", "; " &amp;tmp!AH126,"") &amp; IF(tmp!AH184&lt;&gt;"", "; " &amp;tmp!AH184,"") &amp; IF(tmp!AH242&lt;&gt;"", "; " &amp;tmp!AH242,"")</f>
        <v/>
      </c>
      <c r="G15" s="35" t="str">
        <f ca="1">IF(tmp!AI10&lt;&gt;"",tmp!AI10 &amp; " ","") &amp; IF(tmp!AI68&lt;&gt;"", "; " &amp;tmp!AI68,"") &amp; IF(tmp!AI126&lt;&gt;"", "; " &amp;tmp!AI126,"") &amp; IF(tmp!AI184&lt;&gt;"", "; " &amp;tmp!AI184,"") &amp; IF(tmp!AI242&lt;&gt;"", "; " &amp;tmp!AI242,"")</f>
        <v/>
      </c>
      <c r="H15" s="37" t="str">
        <f ca="1">IF(tmp!AJ10&lt;&gt;"",tmp!AJ10 &amp; " ","") &amp; IF(tmp!AJ68&lt;&gt;"", "; " &amp;tmp!AJ68,"") &amp; IF(tmp!AJ126&lt;&gt;"", "; " &amp;tmp!AJ126,"") &amp; IF(tmp!AJ184&lt;&gt;"", "; " &amp;tmp!AJ184,"") &amp; IF(tmp!AJ242&lt;&gt;"", "; " &amp;tmp!AJ242,"")</f>
        <v/>
      </c>
    </row>
    <row r="16" spans="1:8" ht="30" x14ac:dyDescent="0.15">
      <c r="A16" s="43" t="s">
        <v>224</v>
      </c>
      <c r="B16" s="35" t="str">
        <f ca="1">IF(tmp!AD11&lt;&gt;"",tmp!AD11 &amp; " ","") &amp; IF(tmp!AD69&lt;&gt;"", "; " &amp;tmp!AD69,"") &amp; IF(tmp!AD127&lt;&gt;"", "; " &amp;tmp!AD127,"") &amp; IF(tmp!AD185&lt;&gt;"", "; " &amp;tmp!AD185,"") &amp; IF(tmp!AD243&lt;&gt;"", "; " &amp;tmp!AD243,"")</f>
        <v/>
      </c>
      <c r="C16" s="35" t="str">
        <f ca="1">IF(tmp!AE11&lt;&gt;"",tmp!AE11 &amp; " ","") &amp; IF(tmp!AE69&lt;&gt;"", "; " &amp;tmp!AE69,"") &amp; IF(tmp!AE127&lt;&gt;"", "; " &amp;tmp!AE127,"") &amp; IF(tmp!AE185&lt;&gt;"", "; " &amp;tmp!AE185,"") &amp; IF(tmp!AE243&lt;&gt;"", "; " &amp;tmp!AE243,"")</f>
        <v/>
      </c>
      <c r="D16" s="35" t="str">
        <f ca="1">IF(tmp!AF11&lt;&gt;"",tmp!AF11 &amp; " ","") &amp; IF(tmp!AF69&lt;&gt;"", "; " &amp;tmp!AF69,"") &amp; IF(tmp!AF127&lt;&gt;"", "; " &amp;tmp!AF127,"") &amp; IF(tmp!AF185&lt;&gt;"", "; " &amp;tmp!AF185,"") &amp; IF(tmp!AF243&lt;&gt;"", "; " &amp;tmp!AF243,"")</f>
        <v/>
      </c>
      <c r="E16" s="35" t="str">
        <f ca="1">IF(tmp!AG11&lt;&gt;"",tmp!AG11 &amp; " ","") &amp; IF(tmp!AG69&lt;&gt;"", "; " &amp;tmp!AG69,"") &amp; IF(tmp!AG127&lt;&gt;"", "; " &amp;tmp!AG127,"") &amp; IF(tmp!AG185&lt;&gt;"", "; " &amp;tmp!AG185,"") &amp; IF(tmp!AG243&lt;&gt;"", "; " &amp;tmp!AG243,"")</f>
        <v/>
      </c>
      <c r="F16" s="35" t="str">
        <f ca="1">IF(tmp!AH11&lt;&gt;"",tmp!AH11 &amp; " ","") &amp; IF(tmp!AH69&lt;&gt;"", "; " &amp;tmp!AH69,"") &amp; IF(tmp!AH127&lt;&gt;"", "; " &amp;tmp!AH127,"") &amp; IF(tmp!AH185&lt;&gt;"", "; " &amp;tmp!AH185,"") &amp; IF(tmp!AH243&lt;&gt;"", "; " &amp;tmp!AH243,"")</f>
        <v/>
      </c>
      <c r="G16" s="35" t="str">
        <f ca="1">IF(tmp!AI11&lt;&gt;"",tmp!AI11 &amp; " ","") &amp; IF(tmp!AI69&lt;&gt;"", "; " &amp;tmp!AI69,"") &amp; IF(tmp!AI127&lt;&gt;"", "; " &amp;tmp!AI127,"") &amp; IF(tmp!AI185&lt;&gt;"", "; " &amp;tmp!AI185,"") &amp; IF(tmp!AI243&lt;&gt;"", "; " &amp;tmp!AI243,"")</f>
        <v/>
      </c>
      <c r="H16" s="37" t="str">
        <f ca="1">IF(tmp!AJ11&lt;&gt;"",tmp!AJ11 &amp; " ","") &amp; IF(tmp!AJ69&lt;&gt;"", "; " &amp;tmp!AJ69,"") &amp; IF(tmp!AJ127&lt;&gt;"", "; " &amp;tmp!AJ127,"") &amp; IF(tmp!AJ185&lt;&gt;"", "; " &amp;tmp!AJ185,"") &amp; IF(tmp!AJ243&lt;&gt;"", "; " &amp;tmp!AJ243,"")</f>
        <v/>
      </c>
    </row>
    <row r="17" spans="1:8" ht="70" x14ac:dyDescent="0.15">
      <c r="A17" s="43" t="s">
        <v>232</v>
      </c>
      <c r="B17" s="35" t="str">
        <f ca="1">IF(tmp!AD12&lt;&gt;"",tmp!AD12 &amp; " ","") &amp; IF(tmp!AD70&lt;&gt;"", "; " &amp;tmp!AD70,"") &amp; IF(tmp!AD128&lt;&gt;"", "; " &amp;tmp!AD128,"") &amp; IF(tmp!AD186&lt;&gt;"", "; " &amp;tmp!AD186,"") &amp; IF(tmp!AD244&lt;&gt;"", "; " &amp;tmp!AD244,"")</f>
        <v/>
      </c>
      <c r="C17" s="35" t="str">
        <f ca="1">IF(tmp!AE12&lt;&gt;"",tmp!AE12 &amp; " ","") &amp; IF(tmp!AE70&lt;&gt;"", "; " &amp;tmp!AE70,"") &amp; IF(tmp!AE128&lt;&gt;"", "; " &amp;tmp!AE128,"") &amp; IF(tmp!AE186&lt;&gt;"", "; " &amp;tmp!AE186,"") &amp; IF(tmp!AE244&lt;&gt;"", "; " &amp;tmp!AE244,"")</f>
        <v/>
      </c>
      <c r="D17" s="35" t="str">
        <f ca="1">IF(tmp!AF12&lt;&gt;"",tmp!AF12 &amp; " ","") &amp; IF(tmp!AF70&lt;&gt;"", "; " &amp;tmp!AF70,"") &amp; IF(tmp!AF128&lt;&gt;"", "; " &amp;tmp!AF128,"") &amp; IF(tmp!AF186&lt;&gt;"", "; " &amp;tmp!AF186,"") &amp; IF(tmp!AF244&lt;&gt;"", "; " &amp;tmp!AF244,"")</f>
        <v/>
      </c>
      <c r="E17" s="35" t="str">
        <f ca="1">IF(tmp!AG12&lt;&gt;"",tmp!AG12 &amp; " ","") &amp; IF(tmp!AG70&lt;&gt;"", "; " &amp;tmp!AG70,"") &amp; IF(tmp!AG128&lt;&gt;"", "; " &amp;tmp!AG128,"") &amp; IF(tmp!AG186&lt;&gt;"", "; " &amp;tmp!AG186,"") &amp; IF(tmp!AG244&lt;&gt;"", "; " &amp;tmp!AG244,"")</f>
        <v/>
      </c>
      <c r="F17" s="35" t="str">
        <f ca="1">IF(tmp!AH12&lt;&gt;"",tmp!AH12 &amp; " ","") &amp; IF(tmp!AH70&lt;&gt;"", "; " &amp;tmp!AH70,"") &amp; IF(tmp!AH128&lt;&gt;"", "; " &amp;tmp!AH128,"") &amp; IF(tmp!AH186&lt;&gt;"", "; " &amp;tmp!AH186,"") &amp; IF(tmp!AH244&lt;&gt;"", "; " &amp;tmp!AH244,"")</f>
        <v/>
      </c>
      <c r="G17" s="35" t="str">
        <f ca="1">IF(tmp!AI12&lt;&gt;"",tmp!AI12 &amp; " ","") &amp; IF(tmp!AI70&lt;&gt;"", "; " &amp;tmp!AI70,"") &amp; IF(tmp!AI128&lt;&gt;"", "; " &amp;tmp!AI128,"") &amp; IF(tmp!AI186&lt;&gt;"", "; " &amp;tmp!AI186,"") &amp; IF(tmp!AI244&lt;&gt;"", "; " &amp;tmp!AI244,"")</f>
        <v/>
      </c>
      <c r="H17" s="37" t="str">
        <f ca="1">IF(tmp!AJ12&lt;&gt;"",tmp!AJ12 &amp; " ","") &amp; IF(tmp!AJ70&lt;&gt;"", "; " &amp;tmp!AJ70,"") &amp; IF(tmp!AJ128&lt;&gt;"", "; " &amp;tmp!AJ128,"") &amp; IF(tmp!AJ186&lt;&gt;"", "; " &amp;tmp!AJ186,"") &amp; IF(tmp!AJ244&lt;&gt;"", "; " &amp;tmp!AJ244,"")</f>
        <v/>
      </c>
    </row>
    <row r="18" spans="1:8" ht="31" thickBot="1" x14ac:dyDescent="0.2">
      <c r="A18" s="44" t="s">
        <v>34</v>
      </c>
      <c r="B18" s="38" t="str">
        <f ca="1">IF(tmp!AD13&lt;&gt;"",tmp!AD13 &amp; " ","") &amp; IF(tmp!AD71&lt;&gt;"", "; " &amp;tmp!AD71,"") &amp; IF(tmp!AD129&lt;&gt;"", "; " &amp;tmp!AD129,"") &amp; IF(tmp!AD187&lt;&gt;"", "; " &amp;tmp!AD187,"") &amp; IF(tmp!AD245&lt;&gt;"", "; " &amp;tmp!AD245,"")</f>
        <v/>
      </c>
      <c r="C18" s="38" t="str">
        <f ca="1">IF(tmp!AE13&lt;&gt;"",tmp!AE13 &amp; " ","") &amp; IF(tmp!AE71&lt;&gt;"", "; " &amp;tmp!AE71,"") &amp; IF(tmp!AE129&lt;&gt;"", "; " &amp;tmp!AE129,"") &amp; IF(tmp!AE187&lt;&gt;"", "; " &amp;tmp!AE187,"") &amp; IF(tmp!AE245&lt;&gt;"", "; " &amp;tmp!AE245,"")</f>
        <v/>
      </c>
      <c r="D18" s="38" t="str">
        <f ca="1">IF(tmp!AF13&lt;&gt;"",tmp!AF13 &amp; " ","") &amp; IF(tmp!AF71&lt;&gt;"", "; " &amp;tmp!AF71,"") &amp; IF(tmp!AF129&lt;&gt;"", "; " &amp;tmp!AF129,"") &amp; IF(tmp!AF187&lt;&gt;"", "; " &amp;tmp!AF187,"") &amp; IF(tmp!AF245&lt;&gt;"", "; " &amp;tmp!AF245,"")</f>
        <v/>
      </c>
      <c r="E18" s="38" t="str">
        <f ca="1">IF(tmp!AG13&lt;&gt;"",tmp!AG13 &amp; " ","") &amp; IF(tmp!AG71&lt;&gt;"", "; " &amp;tmp!AG71,"") &amp; IF(tmp!AG129&lt;&gt;"", "; " &amp;tmp!AG129,"") &amp; IF(tmp!AG187&lt;&gt;"", "; " &amp;tmp!AG187,"") &amp; IF(tmp!AG245&lt;&gt;"", "; " &amp;tmp!AG245,"")</f>
        <v/>
      </c>
      <c r="F18" s="38" t="str">
        <f ca="1">IF(tmp!AH13&lt;&gt;"",tmp!AH13 &amp; " ","") &amp; IF(tmp!AH71&lt;&gt;"", "; " &amp;tmp!AH71,"") &amp; IF(tmp!AH129&lt;&gt;"", "; " &amp;tmp!AH129,"") &amp; IF(tmp!AH187&lt;&gt;"", "; " &amp;tmp!AH187,"") &amp; IF(tmp!AH245&lt;&gt;"", "; " &amp;tmp!AH245,"")</f>
        <v/>
      </c>
      <c r="G18" s="38" t="str">
        <f ca="1">IF(tmp!AI13&lt;&gt;"",tmp!AI13 &amp; " ","") &amp; IF(tmp!AI71&lt;&gt;"", "; " &amp;tmp!AI71,"") &amp; IF(tmp!AI129&lt;&gt;"", "; " &amp;tmp!AI129,"") &amp; IF(tmp!AI187&lt;&gt;"", "; " &amp;tmp!AI187,"") &amp; IF(tmp!AI245&lt;&gt;"", "; " &amp;tmp!AI245,"")</f>
        <v/>
      </c>
      <c r="H18" s="39" t="str">
        <f ca="1">IF(tmp!AJ13&lt;&gt;"",tmp!AJ13 &amp; " ","") &amp; IF(tmp!AJ71&lt;&gt;"", "; " &amp;tmp!AJ71,"") &amp; IF(tmp!AJ129&lt;&gt;"", "; " &amp;tmp!AJ129,"") &amp; IF(tmp!AJ187&lt;&gt;"", "; " &amp;tmp!AJ187,"") &amp; IF(tmp!AJ245&lt;&gt;"", "; " &amp;tmp!AJ245,"")</f>
        <v/>
      </c>
    </row>
    <row r="19" spans="1:8" ht="18" x14ac:dyDescent="0.15">
      <c r="A19" s="104" t="s">
        <v>193</v>
      </c>
      <c r="B19" s="104"/>
      <c r="C19" s="104"/>
      <c r="D19" s="104"/>
      <c r="E19" s="104"/>
      <c r="F19" s="104"/>
      <c r="G19" s="104"/>
      <c r="H19" s="104"/>
    </row>
    <row r="20" spans="1:8" ht="14" thickBot="1" x14ac:dyDescent="0.2"/>
    <row r="21" spans="1:8" ht="15" x14ac:dyDescent="0.15">
      <c r="A21" s="40"/>
      <c r="B21" s="41" t="s">
        <v>74</v>
      </c>
      <c r="C21" s="41" t="s">
        <v>75</v>
      </c>
      <c r="D21" s="41" t="s">
        <v>76</v>
      </c>
      <c r="E21" s="41" t="s">
        <v>77</v>
      </c>
      <c r="F21" s="41" t="s">
        <v>78</v>
      </c>
      <c r="G21" s="41" t="s">
        <v>79</v>
      </c>
      <c r="H21" s="42" t="s">
        <v>80</v>
      </c>
    </row>
    <row r="22" spans="1:8" ht="30" x14ac:dyDescent="0.15">
      <c r="A22" s="43" t="s">
        <v>143</v>
      </c>
      <c r="B22" s="35" t="str">
        <f ca="1">IF(tmp!AD14&lt;&gt;"",tmp!AD14 &amp; " ","") &amp; IF(tmp!AD72&lt;&gt;"", "; " &amp;tmp!AD72,"") &amp; IF(tmp!AD130&lt;&gt;"", "; " &amp;tmp!AD130,"") &amp; IF(tmp!AD188&lt;&gt;"", "; " &amp;tmp!AD188,"") &amp; IF(tmp!AD246&lt;&gt;"", "; " &amp;tmp!AD246,"")</f>
        <v/>
      </c>
      <c r="C22" s="35" t="str">
        <f ca="1">IF(tmp!AE14&lt;&gt;"",tmp!AE14 &amp; " ","") &amp; IF(tmp!AE72&lt;&gt;"", "; " &amp;tmp!AE72,"") &amp; IF(tmp!AE130&lt;&gt;"", "; " &amp;tmp!AE130,"") &amp; IF(tmp!AE188&lt;&gt;"", "; " &amp;tmp!AE188,"") &amp; IF(tmp!AE246&lt;&gt;"", "; " &amp;tmp!AE246,"")</f>
        <v/>
      </c>
      <c r="D22" s="35" t="str">
        <f ca="1">IF(tmp!AF14&lt;&gt;"",tmp!AF14 &amp; " ","") &amp; IF(tmp!AF72&lt;&gt;"", "; " &amp;tmp!AF72,"") &amp; IF(tmp!AF130&lt;&gt;"", "; " &amp;tmp!AF130,"") &amp; IF(tmp!AF188&lt;&gt;"", "; " &amp;tmp!AF188,"") &amp; IF(tmp!AF246&lt;&gt;"", "; " &amp;tmp!AF246,"")</f>
        <v/>
      </c>
      <c r="E22" s="35" t="str">
        <f ca="1">IF(tmp!AG14&lt;&gt;"",tmp!AG14 &amp; " ","") &amp; IF(tmp!AG72&lt;&gt;"", "; " &amp;tmp!AG72,"") &amp; IF(tmp!AG130&lt;&gt;"", "; " &amp;tmp!AG130,"") &amp; IF(tmp!AG188&lt;&gt;"", "; " &amp;tmp!AG188,"") &amp; IF(tmp!AG246&lt;&gt;"", "; " &amp;tmp!AG246,"")</f>
        <v/>
      </c>
      <c r="F22" s="35" t="str">
        <f ca="1">IF(tmp!AH14&lt;&gt;"",tmp!AH14 &amp; " ","") &amp; IF(tmp!AH72&lt;&gt;"", "; " &amp;tmp!AH72,"") &amp; IF(tmp!AH130&lt;&gt;"", "; " &amp;tmp!AH130,"") &amp; IF(tmp!AH188&lt;&gt;"", "; " &amp;tmp!AH188,"") &amp; IF(tmp!AH246&lt;&gt;"", "; " &amp;tmp!AH246,"")</f>
        <v/>
      </c>
      <c r="G22" s="35" t="str">
        <f ca="1">IF(tmp!AI14&lt;&gt;"",tmp!AI14 &amp; " ","") &amp; IF(tmp!AI72&lt;&gt;"", "; " &amp;tmp!AI72,"") &amp; IF(tmp!AI130&lt;&gt;"", "; " &amp;tmp!AI130,"") &amp; IF(tmp!AI188&lt;&gt;"", "; " &amp;tmp!AI188,"") &amp; IF(tmp!AI246&lt;&gt;"", "; " &amp;tmp!AI246,"")</f>
        <v/>
      </c>
      <c r="H22" s="37" t="str">
        <f ca="1">IF(tmp!AJ14&lt;&gt;"",tmp!AJ14 &amp; " ","") &amp; IF(tmp!AJ72&lt;&gt;"", "; " &amp;tmp!AJ72,"") &amp; IF(tmp!AJ130&lt;&gt;"", "; " &amp;tmp!AJ130,"") &amp; IF(tmp!AJ188&lt;&gt;"", "; " &amp;tmp!AJ188,"") &amp; IF(tmp!AJ246&lt;&gt;"", "; " &amp;tmp!AJ246,"")</f>
        <v/>
      </c>
    </row>
    <row r="23" spans="1:8" ht="30" x14ac:dyDescent="0.15">
      <c r="A23" s="43" t="s">
        <v>144</v>
      </c>
      <c r="B23" s="35" t="str">
        <f ca="1">IF(tmp!AD15&lt;&gt;"",tmp!AD15 &amp; " ","") &amp; IF(tmp!AD73&lt;&gt;"", "; " &amp;tmp!AD73,"") &amp; IF(tmp!AD131&lt;&gt;"", "; " &amp;tmp!AD131,"") &amp; IF(tmp!AD189&lt;&gt;"", "; " &amp;tmp!AD189,"") &amp; IF(tmp!AD247&lt;&gt;"", "; " &amp;tmp!AD247,"")</f>
        <v/>
      </c>
      <c r="C23" s="35" t="str">
        <f ca="1">IF(tmp!AE15&lt;&gt;"",tmp!AE15 &amp; " ","") &amp; IF(tmp!AE73&lt;&gt;"", "; " &amp;tmp!AE73,"") &amp; IF(tmp!AE131&lt;&gt;"", "; " &amp;tmp!AE131,"") &amp; IF(tmp!AE189&lt;&gt;"", "; " &amp;tmp!AE189,"") &amp; IF(tmp!AE247&lt;&gt;"", "; " &amp;tmp!AE247,"")</f>
        <v/>
      </c>
      <c r="D23" s="35" t="str">
        <f ca="1">IF(tmp!AF15&lt;&gt;"",tmp!AF15 &amp; " ","") &amp; IF(tmp!AF73&lt;&gt;"", "; " &amp;tmp!AF73,"") &amp; IF(tmp!AF131&lt;&gt;"", "; " &amp;tmp!AF131,"") &amp; IF(tmp!AF189&lt;&gt;"", "; " &amp;tmp!AF189,"") &amp; IF(tmp!AF247&lt;&gt;"", "; " &amp;tmp!AF247,"")</f>
        <v/>
      </c>
      <c r="E23" s="35" t="str">
        <f ca="1">IF(tmp!AG15&lt;&gt;"",tmp!AG15 &amp; " ","") &amp; IF(tmp!AG73&lt;&gt;"", "; " &amp;tmp!AG73,"") &amp; IF(tmp!AG131&lt;&gt;"", "; " &amp;tmp!AG131,"") &amp; IF(tmp!AG189&lt;&gt;"", "; " &amp;tmp!AG189,"") &amp; IF(tmp!AG247&lt;&gt;"", "; " &amp;tmp!AG247,"")</f>
        <v/>
      </c>
      <c r="F23" s="35" t="str">
        <f ca="1">IF(tmp!AH15&lt;&gt;"",tmp!AH15 &amp; " ","") &amp; IF(tmp!AH73&lt;&gt;"", "; " &amp;tmp!AH73,"") &amp; IF(tmp!AH131&lt;&gt;"", "; " &amp;tmp!AH131,"") &amp; IF(tmp!AH189&lt;&gt;"", "; " &amp;tmp!AH189,"") &amp; IF(tmp!AH247&lt;&gt;"", "; " &amp;tmp!AH247,"")</f>
        <v/>
      </c>
      <c r="G23" s="35" t="str">
        <f ca="1">IF(tmp!AI15&lt;&gt;"",tmp!AI15 &amp; " ","") &amp; IF(tmp!AI73&lt;&gt;"", "; " &amp;tmp!AI73,"") &amp; IF(tmp!AI131&lt;&gt;"", "; " &amp;tmp!AI131,"") &amp; IF(tmp!AI189&lt;&gt;"", "; " &amp;tmp!AI189,"") &amp; IF(tmp!AI247&lt;&gt;"", "; " &amp;tmp!AI247,"")</f>
        <v/>
      </c>
      <c r="H23" s="37" t="str">
        <f ca="1">IF(tmp!AJ15&lt;&gt;"",tmp!AJ15 &amp; " ","") &amp; IF(tmp!AJ73&lt;&gt;"", "; " &amp;tmp!AJ73,"") &amp; IF(tmp!AJ131&lt;&gt;"", "; " &amp;tmp!AJ131,"") &amp; IF(tmp!AJ189&lt;&gt;"", "; " &amp;tmp!AJ189,"") &amp; IF(tmp!AJ247&lt;&gt;"", "; " &amp;tmp!AJ247,"")</f>
        <v/>
      </c>
    </row>
    <row r="24" spans="1:8" ht="30" x14ac:dyDescent="0.15">
      <c r="A24" s="43" t="s">
        <v>105</v>
      </c>
      <c r="B24" s="35" t="str">
        <f ca="1">IF(tmp!AD16&lt;&gt;"",tmp!AD16 &amp; " ","") &amp; IF(tmp!AD74&lt;&gt;"", "; " &amp;tmp!AD74,"") &amp; IF(tmp!AD132&lt;&gt;"", "; " &amp;tmp!AD132,"") &amp; IF(tmp!AD190&lt;&gt;"", "; " &amp;tmp!AD190,"") &amp; IF(tmp!AD248&lt;&gt;"", "; " &amp;tmp!AD248,"")</f>
        <v/>
      </c>
      <c r="C24" s="35" t="str">
        <f ca="1">IF(tmp!AE16&lt;&gt;"",tmp!AE16 &amp; " ","") &amp; IF(tmp!AE74&lt;&gt;"", "; " &amp;tmp!AE74,"") &amp; IF(tmp!AE132&lt;&gt;"", "; " &amp;tmp!AE132,"") &amp; IF(tmp!AE190&lt;&gt;"", "; " &amp;tmp!AE190,"") &amp; IF(tmp!AE248&lt;&gt;"", "; " &amp;tmp!AE248,"")</f>
        <v/>
      </c>
      <c r="D24" s="35" t="str">
        <f ca="1">IF(tmp!AF16&lt;&gt;"",tmp!AF16 &amp; " ","") &amp; IF(tmp!AF74&lt;&gt;"", "; " &amp;tmp!AF74,"") &amp; IF(tmp!AF132&lt;&gt;"", "; " &amp;tmp!AF132,"") &amp; IF(tmp!AF190&lt;&gt;"", "; " &amp;tmp!AF190,"") &amp; IF(tmp!AF248&lt;&gt;"", "; " &amp;tmp!AF248,"")</f>
        <v/>
      </c>
      <c r="E24" s="35" t="str">
        <f ca="1">IF(tmp!AG16&lt;&gt;"",tmp!AG16 &amp; " ","") &amp; IF(tmp!AG74&lt;&gt;"", "; " &amp;tmp!AG74,"") &amp; IF(tmp!AG132&lt;&gt;"", "; " &amp;tmp!AG132,"") &amp; IF(tmp!AG190&lt;&gt;"", "; " &amp;tmp!AG190,"") &amp; IF(tmp!AG248&lt;&gt;"", "; " &amp;tmp!AG248,"")</f>
        <v/>
      </c>
      <c r="F24" s="35" t="str">
        <f ca="1">IF(tmp!AH16&lt;&gt;"",tmp!AH16 &amp; " ","") &amp; IF(tmp!AH74&lt;&gt;"", "; " &amp;tmp!AH74,"") &amp; IF(tmp!AH132&lt;&gt;"", "; " &amp;tmp!AH132,"") &amp; IF(tmp!AH190&lt;&gt;"", "; " &amp;tmp!AH190,"") &amp; IF(tmp!AH248&lt;&gt;"", "; " &amp;tmp!AH248,"")</f>
        <v/>
      </c>
      <c r="G24" s="35" t="str">
        <f ca="1">IF(tmp!AI16&lt;&gt;"",tmp!AI16 &amp; " ","") &amp; IF(tmp!AI74&lt;&gt;"", "; " &amp;tmp!AI74,"") &amp; IF(tmp!AI132&lt;&gt;"", "; " &amp;tmp!AI132,"") &amp; IF(tmp!AI190&lt;&gt;"", "; " &amp;tmp!AI190,"") &amp; IF(tmp!AI248&lt;&gt;"", "; " &amp;tmp!AI248,"")</f>
        <v/>
      </c>
      <c r="H24" s="37" t="str">
        <f ca="1">IF(tmp!AJ16&lt;&gt;"",tmp!AJ16 &amp; " ","") &amp; IF(tmp!AJ74&lt;&gt;"", "; " &amp;tmp!AJ74,"") &amp; IF(tmp!AJ132&lt;&gt;"", "; " &amp;tmp!AJ132,"") &amp; IF(tmp!AJ190&lt;&gt;"", "; " &amp;tmp!AJ190,"") &amp; IF(tmp!AJ248&lt;&gt;"", "; " &amp;tmp!AJ248,"")</f>
        <v/>
      </c>
    </row>
    <row r="25" spans="1:8" ht="30" x14ac:dyDescent="0.15">
      <c r="A25" s="43" t="s">
        <v>106</v>
      </c>
      <c r="B25" s="35" t="str">
        <f ca="1">IF(tmp!AD17&lt;&gt;"",tmp!AD17 &amp; " ","") &amp; IF(tmp!AD75&lt;&gt;"", "; " &amp;tmp!AD75,"") &amp; IF(tmp!AD133&lt;&gt;"", "; " &amp;tmp!AD133,"") &amp; IF(tmp!AD191&lt;&gt;"", "; " &amp;tmp!AD191,"") &amp; IF(tmp!AD249&lt;&gt;"", "; " &amp;tmp!AD249,"")</f>
        <v/>
      </c>
      <c r="C25" s="35" t="str">
        <f ca="1">IF(tmp!AE17&lt;&gt;"",tmp!AE17 &amp; " ","") &amp; IF(tmp!AE75&lt;&gt;"", "; " &amp;tmp!AE75,"") &amp; IF(tmp!AE133&lt;&gt;"", "; " &amp;tmp!AE133,"") &amp; IF(tmp!AE191&lt;&gt;"", "; " &amp;tmp!AE191,"") &amp; IF(tmp!AE249&lt;&gt;"", "; " &amp;tmp!AE249,"")</f>
        <v/>
      </c>
      <c r="D25" s="35" t="str">
        <f ca="1">IF(tmp!AF17&lt;&gt;"",tmp!AF17 &amp; " ","") &amp; IF(tmp!AF75&lt;&gt;"", "; " &amp;tmp!AF75,"") &amp; IF(tmp!AF133&lt;&gt;"", "; " &amp;tmp!AF133,"") &amp; IF(tmp!AF191&lt;&gt;"", "; " &amp;tmp!AF191,"") &amp; IF(tmp!AF249&lt;&gt;"", "; " &amp;tmp!AF249,"")</f>
        <v/>
      </c>
      <c r="E25" s="35" t="str">
        <f ca="1">IF(tmp!AG17&lt;&gt;"",tmp!AG17 &amp; " ","") &amp; IF(tmp!AG75&lt;&gt;"", "; " &amp;tmp!AG75,"") &amp; IF(tmp!AG133&lt;&gt;"", "; " &amp;tmp!AG133,"") &amp; IF(tmp!AG191&lt;&gt;"", "; " &amp;tmp!AG191,"") &amp; IF(tmp!AG249&lt;&gt;"", "; " &amp;tmp!AG249,"")</f>
        <v/>
      </c>
      <c r="F25" s="35" t="str">
        <f ca="1">IF(tmp!AH17&lt;&gt;"",tmp!AH17 &amp; " ","") &amp; IF(tmp!AH75&lt;&gt;"", "; " &amp;tmp!AH75,"") &amp; IF(tmp!AH133&lt;&gt;"", "; " &amp;tmp!AH133,"") &amp; IF(tmp!AH191&lt;&gt;"", "; " &amp;tmp!AH191,"") &amp; IF(tmp!AH249&lt;&gt;"", "; " &amp;tmp!AH249,"")</f>
        <v/>
      </c>
      <c r="G25" s="35" t="str">
        <f ca="1">IF(tmp!AI17&lt;&gt;"",tmp!AI17 &amp; " ","") &amp; IF(tmp!AI75&lt;&gt;"", "; " &amp;tmp!AI75,"") &amp; IF(tmp!AI133&lt;&gt;"", "; " &amp;tmp!AI133,"") &amp; IF(tmp!AI191&lt;&gt;"", "; " &amp;tmp!AI191,"") &amp; IF(tmp!AI249&lt;&gt;"", "; " &amp;tmp!AI249,"")</f>
        <v/>
      </c>
      <c r="H25" s="37" t="str">
        <f ca="1">IF(tmp!AJ17&lt;&gt;"",tmp!AJ17 &amp; " ","") &amp; IF(tmp!AJ75&lt;&gt;"", "; " &amp;tmp!AJ75,"") &amp; IF(tmp!AJ133&lt;&gt;"", "; " &amp;tmp!AJ133,"") &amp; IF(tmp!AJ191&lt;&gt;"", "; " &amp;tmp!AJ191,"") &amp; IF(tmp!AJ249&lt;&gt;"", "; " &amp;tmp!AJ249,"")</f>
        <v/>
      </c>
    </row>
    <row r="26" spans="1:8" ht="30" x14ac:dyDescent="0.15">
      <c r="A26" s="43" t="s">
        <v>107</v>
      </c>
      <c r="B26" s="35" t="str">
        <f ca="1">IF(tmp!AD18&lt;&gt;"",tmp!AD18 &amp; " ","") &amp; IF(tmp!AD76&lt;&gt;"", "; " &amp;tmp!AD76,"") &amp; IF(tmp!AD134&lt;&gt;"", "; " &amp;tmp!AD134,"") &amp; IF(tmp!AD192&lt;&gt;"", "; " &amp;tmp!AD192,"") &amp; IF(tmp!AD250&lt;&gt;"", "; " &amp;tmp!AD250,"")</f>
        <v/>
      </c>
      <c r="C26" s="35" t="str">
        <f ca="1">IF(tmp!AE18&lt;&gt;"",tmp!AE18 &amp; " ","") &amp; IF(tmp!AE76&lt;&gt;"", "; " &amp;tmp!AE76,"") &amp; IF(tmp!AE134&lt;&gt;"", "; " &amp;tmp!AE134,"") &amp; IF(tmp!AE192&lt;&gt;"", "; " &amp;tmp!AE192,"") &amp; IF(tmp!AE250&lt;&gt;"", "; " &amp;tmp!AE250,"")</f>
        <v/>
      </c>
      <c r="D26" s="35" t="str">
        <f ca="1">IF(tmp!AF18&lt;&gt;"",tmp!AF18 &amp; " ","") &amp; IF(tmp!AF76&lt;&gt;"", "; " &amp;tmp!AF76,"") &amp; IF(tmp!AF134&lt;&gt;"", "; " &amp;tmp!AF134,"") &amp; IF(tmp!AF192&lt;&gt;"", "; " &amp;tmp!AF192,"") &amp; IF(tmp!AF250&lt;&gt;"", "; " &amp;tmp!AF250,"")</f>
        <v/>
      </c>
      <c r="E26" s="35" t="str">
        <f ca="1">IF(tmp!AG18&lt;&gt;"",tmp!AG18 &amp; " ","") &amp; IF(tmp!AG76&lt;&gt;"", "; " &amp;tmp!AG76,"") &amp; IF(tmp!AG134&lt;&gt;"", "; " &amp;tmp!AG134,"") &amp; IF(tmp!AG192&lt;&gt;"", "; " &amp;tmp!AG192,"") &amp; IF(tmp!AG250&lt;&gt;"", "; " &amp;tmp!AG250,"")</f>
        <v/>
      </c>
      <c r="F26" s="35" t="str">
        <f ca="1">IF(tmp!AH18&lt;&gt;"",tmp!AH18 &amp; " ","") &amp; IF(tmp!AH76&lt;&gt;"", "; " &amp;tmp!AH76,"") &amp; IF(tmp!AH134&lt;&gt;"", "; " &amp;tmp!AH134,"") &amp; IF(tmp!AH192&lt;&gt;"", "; " &amp;tmp!AH192,"") &amp; IF(tmp!AH250&lt;&gt;"", "; " &amp;tmp!AH250,"")</f>
        <v/>
      </c>
      <c r="G26" s="35" t="str">
        <f ca="1">IF(tmp!AI18&lt;&gt;"",tmp!AI18 &amp; " ","") &amp; IF(tmp!AI76&lt;&gt;"", "; " &amp;tmp!AI76,"") &amp; IF(tmp!AI134&lt;&gt;"", "; " &amp;tmp!AI134,"") &amp; IF(tmp!AI192&lt;&gt;"", "; " &amp;tmp!AI192,"") &amp; IF(tmp!AI250&lt;&gt;"", "; " &amp;tmp!AI250,"")</f>
        <v/>
      </c>
      <c r="H26" s="37" t="str">
        <f ca="1">IF(tmp!AJ18&lt;&gt;"",tmp!AJ18 &amp; " ","") &amp; IF(tmp!AJ76&lt;&gt;"", "; " &amp;tmp!AJ76,"") &amp; IF(tmp!AJ134&lt;&gt;"", "; " &amp;tmp!AJ134,"") &amp; IF(tmp!AJ192&lt;&gt;"", "; " &amp;tmp!AJ192,"") &amp; IF(tmp!AJ250&lt;&gt;"", "; " &amp;tmp!AJ250,"")</f>
        <v/>
      </c>
    </row>
    <row r="27" spans="1:8" ht="31" thickBot="1" x14ac:dyDescent="0.2">
      <c r="A27" s="44" t="s">
        <v>108</v>
      </c>
      <c r="B27" s="38" t="str">
        <f ca="1">IF(tmp!AD19&lt;&gt;"",tmp!AD19 &amp; " ","") &amp; IF(tmp!AD77&lt;&gt;"", "; " &amp;tmp!AD77,"") &amp; IF(tmp!AD135&lt;&gt;"", "; " &amp;tmp!AD135,"") &amp; IF(tmp!AD193&lt;&gt;"", "; " &amp;tmp!AD193,"") &amp; IF(tmp!AD251&lt;&gt;"", "; " &amp;tmp!AD251,"")</f>
        <v/>
      </c>
      <c r="C27" s="38" t="str">
        <f ca="1">IF(tmp!AE19&lt;&gt;"",tmp!AE19 &amp; " ","") &amp; IF(tmp!AE77&lt;&gt;"", "; " &amp;tmp!AE77,"") &amp; IF(tmp!AE135&lt;&gt;"", "; " &amp;tmp!AE135,"") &amp; IF(tmp!AE193&lt;&gt;"", "; " &amp;tmp!AE193,"") &amp; IF(tmp!AE251&lt;&gt;"", "; " &amp;tmp!AE251,"")</f>
        <v/>
      </c>
      <c r="D27" s="38" t="str">
        <f ca="1">IF(tmp!AF19&lt;&gt;"",tmp!AF19 &amp; " ","") &amp; IF(tmp!AF77&lt;&gt;"", "; " &amp;tmp!AF77,"") &amp; IF(tmp!AF135&lt;&gt;"", "; " &amp;tmp!AF135,"") &amp; IF(tmp!AF193&lt;&gt;"", "; " &amp;tmp!AF193,"") &amp; IF(tmp!AF251&lt;&gt;"", "; " &amp;tmp!AF251,"")</f>
        <v/>
      </c>
      <c r="E27" s="38" t="str">
        <f ca="1">IF(tmp!AG19&lt;&gt;"",tmp!AG19 &amp; " ","") &amp; IF(tmp!AG77&lt;&gt;"", "; " &amp;tmp!AG77,"") &amp; IF(tmp!AG135&lt;&gt;"", "; " &amp;tmp!AG135,"") &amp; IF(tmp!AG193&lt;&gt;"", "; " &amp;tmp!AG193,"") &amp; IF(tmp!AG251&lt;&gt;"", "; " &amp;tmp!AG251,"")</f>
        <v/>
      </c>
      <c r="F27" s="38" t="str">
        <f ca="1">IF(tmp!AH19&lt;&gt;"",tmp!AH19 &amp; " ","") &amp; IF(tmp!AH77&lt;&gt;"", "; " &amp;tmp!AH77,"") &amp; IF(tmp!AH135&lt;&gt;"", "; " &amp;tmp!AH135,"") &amp; IF(tmp!AH193&lt;&gt;"", "; " &amp;tmp!AH193,"") &amp; IF(tmp!AH251&lt;&gt;"", "; " &amp;tmp!AH251,"")</f>
        <v/>
      </c>
      <c r="G27" s="38" t="str">
        <f ca="1">IF(tmp!AI19&lt;&gt;"",tmp!AI19 &amp; " ","") &amp; IF(tmp!AI77&lt;&gt;"", "; " &amp;tmp!AI77,"") &amp; IF(tmp!AI135&lt;&gt;"", "; " &amp;tmp!AI135,"") &amp; IF(tmp!AI193&lt;&gt;"", "; " &amp;tmp!AI193,"") &amp; IF(tmp!AI251&lt;&gt;"", "; " &amp;tmp!AI251,"")</f>
        <v/>
      </c>
      <c r="H27" s="39" t="str">
        <f ca="1">IF(tmp!AJ19&lt;&gt;"",tmp!AJ19 &amp; " ","") &amp; IF(tmp!AJ77&lt;&gt;"", "; " &amp;tmp!AJ77,"") &amp; IF(tmp!AJ135&lt;&gt;"", "; " &amp;tmp!AJ135,"") &amp; IF(tmp!AJ193&lt;&gt;"", "; " &amp;tmp!AJ193,"") &amp; IF(tmp!AJ251&lt;&gt;"", "; " &amp;tmp!AJ251,"")</f>
        <v/>
      </c>
    </row>
    <row r="28" spans="1:8" ht="18" x14ac:dyDescent="0.15">
      <c r="A28" s="104" t="s">
        <v>82</v>
      </c>
      <c r="B28" s="104"/>
      <c r="C28" s="104"/>
      <c r="D28" s="104"/>
      <c r="E28" s="104"/>
      <c r="F28" s="104"/>
      <c r="G28" s="104"/>
      <c r="H28" s="104"/>
    </row>
    <row r="29" spans="1:8" ht="14" thickBot="1" x14ac:dyDescent="0.2"/>
    <row r="30" spans="1:8" ht="15" x14ac:dyDescent="0.15">
      <c r="A30" s="40"/>
      <c r="B30" s="41" t="s">
        <v>74</v>
      </c>
      <c r="C30" s="41" t="s">
        <v>75</v>
      </c>
      <c r="D30" s="41" t="s">
        <v>76</v>
      </c>
      <c r="E30" s="41" t="s">
        <v>77</v>
      </c>
      <c r="F30" s="41" t="s">
        <v>78</v>
      </c>
      <c r="G30" s="41" t="s">
        <v>79</v>
      </c>
      <c r="H30" s="42" t="s">
        <v>80</v>
      </c>
    </row>
    <row r="31" spans="1:8" ht="30" x14ac:dyDescent="0.15">
      <c r="A31" s="43" t="s">
        <v>109</v>
      </c>
      <c r="B31" s="35" t="str">
        <f ca="1">IF(tmp!AD20&lt;&gt;"",tmp!AD20 &amp; " ","") &amp; IF(tmp!AD78&lt;&gt;"", "; " &amp;tmp!AD78,"") &amp; IF(tmp!AD136&lt;&gt;"", "; " &amp;tmp!AD136,"") &amp; IF(tmp!AD194&lt;&gt;"", "; " &amp;tmp!AD194,"") &amp; IF(tmp!AD252&lt;&gt;"", "; " &amp;tmp!AD252,"")</f>
        <v/>
      </c>
      <c r="C31" s="35" t="str">
        <f ca="1">IF(tmp!AE20&lt;&gt;"",tmp!AE20 &amp; " ","") &amp; IF(tmp!AE78&lt;&gt;"", "; " &amp;tmp!AE78,"") &amp; IF(tmp!AE136&lt;&gt;"", "; " &amp;tmp!AE136,"") &amp; IF(tmp!AE194&lt;&gt;"", "; " &amp;tmp!AE194,"") &amp; IF(tmp!AE252&lt;&gt;"", "; " &amp;tmp!AE252,"")</f>
        <v/>
      </c>
      <c r="D31" s="35" t="str">
        <f ca="1">IF(tmp!AF20&lt;&gt;"",tmp!AF20 &amp; " ","") &amp; IF(tmp!AF78&lt;&gt;"", "; " &amp;tmp!AF78,"") &amp; IF(tmp!AF136&lt;&gt;"", "; " &amp;tmp!AF136,"") &amp; IF(tmp!AF194&lt;&gt;"", "; " &amp;tmp!AF194,"") &amp; IF(tmp!AF252&lt;&gt;"", "; " &amp;tmp!AF252,"")</f>
        <v/>
      </c>
      <c r="E31" s="35" t="str">
        <f ca="1">IF(tmp!AG20&lt;&gt;"",tmp!AG20 &amp; " ","") &amp; IF(tmp!AG78&lt;&gt;"", "; " &amp;tmp!AG78,"") &amp; IF(tmp!AG136&lt;&gt;"", "; " &amp;tmp!AG136,"") &amp; IF(tmp!AG194&lt;&gt;"", "; " &amp;tmp!AG194,"") &amp; IF(tmp!AG252&lt;&gt;"", "; " &amp;tmp!AG252,"")</f>
        <v/>
      </c>
      <c r="F31" s="35" t="str">
        <f ca="1">IF(tmp!AH20&lt;&gt;"",tmp!AH20 &amp; " ","") &amp; IF(tmp!AH78&lt;&gt;"", "; " &amp;tmp!AH78,"") &amp; IF(tmp!AH136&lt;&gt;"", "; " &amp;tmp!AH136,"") &amp; IF(tmp!AH194&lt;&gt;"", "; " &amp;tmp!AH194,"") &amp; IF(tmp!AH252&lt;&gt;"", "; " &amp;tmp!AH252,"")</f>
        <v/>
      </c>
      <c r="G31" s="35" t="str">
        <f ca="1">IF(tmp!AI20&lt;&gt;"",tmp!AI20 &amp; " ","") &amp; IF(tmp!AI78&lt;&gt;"", "; " &amp;tmp!AI78,"") &amp; IF(tmp!AI136&lt;&gt;"", "; " &amp;tmp!AI136,"") &amp; IF(tmp!AI194&lt;&gt;"", "; " &amp;tmp!AI194,"") &amp; IF(tmp!AI252&lt;&gt;"", "; " &amp;tmp!AI252,"")</f>
        <v/>
      </c>
      <c r="H31" s="37" t="str">
        <f ca="1">IF(tmp!AJ20&lt;&gt;"",tmp!AJ20 &amp; " ","") &amp; IF(tmp!AJ78&lt;&gt;"", "; " &amp;tmp!AJ78,"") &amp; IF(tmp!AJ136&lt;&gt;"", "; " &amp;tmp!AJ136,"") &amp; IF(tmp!AJ194&lt;&gt;"", "; " &amp;tmp!AJ194,"") &amp; IF(tmp!AJ252&lt;&gt;"", "; " &amp;tmp!AJ252,"")</f>
        <v/>
      </c>
    </row>
    <row r="32" spans="1:8" ht="98" x14ac:dyDescent="0.15">
      <c r="A32" s="43" t="s">
        <v>110</v>
      </c>
      <c r="B32" s="35" t="str">
        <f ca="1">IF(tmp!AD21&lt;&gt;"",tmp!AD21 &amp; " ","") &amp; IF(tmp!AD79&lt;&gt;"", "; " &amp;tmp!AD79,"") &amp; IF(tmp!AD137&lt;&gt;"", "; " &amp;tmp!AD137,"") &amp; IF(tmp!AD195&lt;&gt;"", "; " &amp;tmp!AD195,"") &amp; IF(tmp!AD253&lt;&gt;"", "; " &amp;tmp!AD253,"")</f>
        <v/>
      </c>
      <c r="C32" s="35" t="str">
        <f ca="1">IF(tmp!AE21&lt;&gt;"",tmp!AE21 &amp; " ","") &amp; IF(tmp!AE79&lt;&gt;"", "; " &amp;tmp!AE79,"") &amp; IF(tmp!AE137&lt;&gt;"", "; " &amp;tmp!AE137,"") &amp; IF(tmp!AE195&lt;&gt;"", "; " &amp;tmp!AE195,"") &amp; IF(tmp!AE253&lt;&gt;"", "; " &amp;tmp!AE253,"")</f>
        <v/>
      </c>
      <c r="D32" s="35" t="str">
        <f ca="1">IF(tmp!AF21&lt;&gt;"",tmp!AF21 &amp; " ","") &amp; IF(tmp!AF79&lt;&gt;"", "; " &amp;tmp!AF79,"") &amp; IF(tmp!AF137&lt;&gt;"", "; " &amp;tmp!AF137,"") &amp; IF(tmp!AF195&lt;&gt;"", "; " &amp;tmp!AF195,"") &amp; IF(tmp!AF253&lt;&gt;"", "; " &amp;tmp!AF253,"")</f>
        <v/>
      </c>
      <c r="E32" s="35" t="str">
        <f ca="1">IF(tmp!AG21&lt;&gt;"",tmp!AG21 &amp; " ","") &amp; IF(tmp!AG79&lt;&gt;"", "; " &amp;tmp!AG79,"") &amp; IF(tmp!AG137&lt;&gt;"", "; " &amp;tmp!AG137,"") &amp; IF(tmp!AG195&lt;&gt;"", "; " &amp;tmp!AG195,"") &amp; IF(tmp!AG253&lt;&gt;"", "; " &amp;tmp!AG253,"")</f>
        <v/>
      </c>
      <c r="F32" s="35" t="str">
        <f ca="1">IF(tmp!AH21&lt;&gt;"",tmp!AH21 &amp; " ","") &amp; IF(tmp!AH79&lt;&gt;"", "; " &amp;tmp!AH79,"") &amp; IF(tmp!AH137&lt;&gt;"", "; " &amp;tmp!AH137,"") &amp; IF(tmp!AH195&lt;&gt;"", "; " &amp;tmp!AH195,"") &amp; IF(tmp!AH253&lt;&gt;"", "; " &amp;tmp!AH253,"")</f>
        <v/>
      </c>
      <c r="G32" s="35" t="str">
        <f ca="1">IF(tmp!AI21&lt;&gt;"",tmp!AI21 &amp; " ","") &amp; IF(tmp!AI79&lt;&gt;"", "; " &amp;tmp!AI79,"") &amp; IF(tmp!AI137&lt;&gt;"", "; " &amp;tmp!AI137,"") &amp; IF(tmp!AI195&lt;&gt;"", "; " &amp;tmp!AI195,"") &amp; IF(tmp!AI253&lt;&gt;"", "; " &amp;tmp!AI253,"")</f>
        <v/>
      </c>
      <c r="H32" s="37" t="str">
        <f ca="1">IF(tmp!AJ21&lt;&gt;"",tmp!AJ21 &amp; " ","") &amp; IF(tmp!AJ79&lt;&gt;"", "; " &amp;tmp!AJ79,"") &amp; IF(tmp!AJ137&lt;&gt;"", "; " &amp;tmp!AJ137,"") &amp; IF(tmp!AJ195&lt;&gt;"", "; " &amp;tmp!AJ195,"") &amp; IF(tmp!AJ253&lt;&gt;"", "; " &amp;tmp!AJ253,"")</f>
        <v/>
      </c>
    </row>
    <row r="33" spans="1:8" ht="56" x14ac:dyDescent="0.15">
      <c r="A33" s="43" t="s">
        <v>111</v>
      </c>
      <c r="B33" s="35" t="str">
        <f ca="1">IF(tmp!AD22&lt;&gt;"",tmp!AD22 &amp; " ","") &amp; IF(tmp!AD80&lt;&gt;"", "; " &amp;tmp!AD80,"") &amp; IF(tmp!AD138&lt;&gt;"", "; " &amp;tmp!AD138,"") &amp; IF(tmp!AD196&lt;&gt;"", "; " &amp;tmp!AD196,"") &amp; IF(tmp!AD254&lt;&gt;"", "; " &amp;tmp!AD254,"")</f>
        <v/>
      </c>
      <c r="C33" s="35" t="str">
        <f ca="1">IF(tmp!AE22&lt;&gt;"",tmp!AE22 &amp; " ","") &amp; IF(tmp!AE80&lt;&gt;"", "; " &amp;tmp!AE80,"") &amp; IF(tmp!AE138&lt;&gt;"", "; " &amp;tmp!AE138,"") &amp; IF(tmp!AE196&lt;&gt;"", "; " &amp;tmp!AE196,"") &amp; IF(tmp!AE254&lt;&gt;"", "; " &amp;tmp!AE254,"")</f>
        <v/>
      </c>
      <c r="D33" s="35" t="str">
        <f ca="1">IF(tmp!AF22&lt;&gt;"",tmp!AF22 &amp; " ","") &amp; IF(tmp!AF80&lt;&gt;"", "; " &amp;tmp!AF80,"") &amp; IF(tmp!AF138&lt;&gt;"", "; " &amp;tmp!AF138,"") &amp; IF(tmp!AF196&lt;&gt;"", "; " &amp;tmp!AF196,"") &amp; IF(tmp!AF254&lt;&gt;"", "; " &amp;tmp!AF254,"")</f>
        <v/>
      </c>
      <c r="E33" s="35" t="str">
        <f ca="1">IF(tmp!AG22&lt;&gt;"",tmp!AG22 &amp; " ","") &amp; IF(tmp!AG80&lt;&gt;"", "; " &amp;tmp!AG80,"") &amp; IF(tmp!AG138&lt;&gt;"", "; " &amp;tmp!AG138,"") &amp; IF(tmp!AG196&lt;&gt;"", "; " &amp;tmp!AG196,"") &amp; IF(tmp!AG254&lt;&gt;"", "; " &amp;tmp!AG254,"")</f>
        <v/>
      </c>
      <c r="F33" s="35" t="str">
        <f ca="1">IF(tmp!AH22&lt;&gt;"",tmp!AH22 &amp; " ","") &amp; IF(tmp!AH80&lt;&gt;"", "; " &amp;tmp!AH80,"") &amp; IF(tmp!AH138&lt;&gt;"", "; " &amp;tmp!AH138,"") &amp; IF(tmp!AH196&lt;&gt;"", "; " &amp;tmp!AH196,"") &amp; IF(tmp!AH254&lt;&gt;"", "; " &amp;tmp!AH254,"")</f>
        <v/>
      </c>
      <c r="G33" s="35" t="str">
        <f ca="1">IF(tmp!AI22&lt;&gt;"",tmp!AI22 &amp; " ","") &amp; IF(tmp!AI80&lt;&gt;"", "; " &amp;tmp!AI80,"") &amp; IF(tmp!AI138&lt;&gt;"", "; " &amp;tmp!AI138,"") &amp; IF(tmp!AI196&lt;&gt;"", "; " &amp;tmp!AI196,"") &amp; IF(tmp!AI254&lt;&gt;"", "; " &amp;tmp!AI254,"")</f>
        <v/>
      </c>
      <c r="H33" s="37" t="str">
        <f ca="1">IF(tmp!AJ22&lt;&gt;"",tmp!AJ22 &amp; " ","") &amp; IF(tmp!AJ80&lt;&gt;"", "; " &amp;tmp!AJ80,"") &amp; IF(tmp!AJ138&lt;&gt;"", "; " &amp;tmp!AJ138,"") &amp; IF(tmp!AJ196&lt;&gt;"", "; " &amp;tmp!AJ196,"") &amp; IF(tmp!AJ254&lt;&gt;"", "; " &amp;tmp!AJ254,"")</f>
        <v/>
      </c>
    </row>
    <row r="34" spans="1:8" ht="30" x14ac:dyDescent="0.15">
      <c r="A34" s="43" t="s">
        <v>83</v>
      </c>
      <c r="B34" s="35" t="str">
        <f ca="1">IF(tmp!AD23&lt;&gt;"",tmp!AD23 &amp; " ","") &amp; IF(tmp!AD81&lt;&gt;"", "; " &amp;tmp!AD81,"") &amp; IF(tmp!AD139&lt;&gt;"", "; " &amp;tmp!AD139,"") &amp; IF(tmp!AD197&lt;&gt;"", "; " &amp;tmp!AD197,"") &amp; IF(tmp!AD255&lt;&gt;"", "; " &amp;tmp!AD255,"")</f>
        <v/>
      </c>
      <c r="C34" s="35" t="str">
        <f ca="1">IF(tmp!AE23&lt;&gt;"",tmp!AE23 &amp; " ","") &amp; IF(tmp!AE81&lt;&gt;"", "; " &amp;tmp!AE81,"") &amp; IF(tmp!AE139&lt;&gt;"", "; " &amp;tmp!AE139,"") &amp; IF(tmp!AE197&lt;&gt;"", "; " &amp;tmp!AE197,"") &amp; IF(tmp!AE255&lt;&gt;"", "; " &amp;tmp!AE255,"")</f>
        <v/>
      </c>
      <c r="D34" s="35" t="str">
        <f ca="1">IF(tmp!AF23&lt;&gt;"",tmp!AF23 &amp; " ","") &amp; IF(tmp!AF81&lt;&gt;"", "; " &amp;tmp!AF81,"") &amp; IF(tmp!AF139&lt;&gt;"", "; " &amp;tmp!AF139,"") &amp; IF(tmp!AF197&lt;&gt;"", "; " &amp;tmp!AF197,"") &amp; IF(tmp!AF255&lt;&gt;"", "; " &amp;tmp!AF255,"")</f>
        <v/>
      </c>
      <c r="E34" s="35" t="str">
        <f ca="1">IF(tmp!AG23&lt;&gt;"",tmp!AG23 &amp; " ","") &amp; IF(tmp!AG81&lt;&gt;"", "; " &amp;tmp!AG81,"") &amp; IF(tmp!AG139&lt;&gt;"", "; " &amp;tmp!AG139,"") &amp; IF(tmp!AG197&lt;&gt;"", "; " &amp;tmp!AG197,"") &amp; IF(tmp!AG255&lt;&gt;"", "; " &amp;tmp!AG255,"")</f>
        <v/>
      </c>
      <c r="F34" s="35" t="str">
        <f ca="1">IF(tmp!AH23&lt;&gt;"",tmp!AH23 &amp; " ","") &amp; IF(tmp!AH81&lt;&gt;"", "; " &amp;tmp!AH81,"") &amp; IF(tmp!AH139&lt;&gt;"", "; " &amp;tmp!AH139,"") &amp; IF(tmp!AH197&lt;&gt;"", "; " &amp;tmp!AH197,"") &amp; IF(tmp!AH255&lt;&gt;"", "; " &amp;tmp!AH255,"")</f>
        <v/>
      </c>
      <c r="G34" s="35" t="str">
        <f ca="1">IF(tmp!AI23&lt;&gt;"",tmp!AI23 &amp; " ","") &amp; IF(tmp!AI81&lt;&gt;"", "; " &amp;tmp!AI81,"") &amp; IF(tmp!AI139&lt;&gt;"", "; " &amp;tmp!AI139,"") &amp; IF(tmp!AI197&lt;&gt;"", "; " &amp;tmp!AI197,"") &amp; IF(tmp!AI255&lt;&gt;"", "; " &amp;tmp!AI255,"")</f>
        <v/>
      </c>
      <c r="H34" s="37" t="str">
        <f ca="1">IF(tmp!AJ23&lt;&gt;"",tmp!AJ23 &amp; " ","") &amp; IF(tmp!AJ81&lt;&gt;"", "; " &amp;tmp!AJ81,"") &amp; IF(tmp!AJ139&lt;&gt;"", "; " &amp;tmp!AJ139,"") &amp; IF(tmp!AJ197&lt;&gt;"", "; " &amp;tmp!AJ197,"") &amp; IF(tmp!AJ255&lt;&gt;"", "; " &amp;tmp!AJ255,"")</f>
        <v/>
      </c>
    </row>
    <row r="35" spans="1:8" ht="30" x14ac:dyDescent="0.15">
      <c r="A35" s="43" t="s">
        <v>84</v>
      </c>
      <c r="B35" s="35" t="str">
        <f ca="1">IF(tmp!AD24&lt;&gt;"",tmp!AD24 &amp; " ","") &amp; IF(tmp!AD82&lt;&gt;"", "; " &amp;tmp!AD82,"") &amp; IF(tmp!AD140&lt;&gt;"", "; " &amp;tmp!AD140,"") &amp; IF(tmp!AD198&lt;&gt;"", "; " &amp;tmp!AD198,"") &amp; IF(tmp!AD256&lt;&gt;"", "; " &amp;tmp!AD256,"")</f>
        <v/>
      </c>
      <c r="C35" s="35" t="str">
        <f ca="1">IF(tmp!AE24&lt;&gt;"",tmp!AE24 &amp; " ","") &amp; IF(tmp!AE82&lt;&gt;"", "; " &amp;tmp!AE82,"") &amp; IF(tmp!AE140&lt;&gt;"", "; " &amp;tmp!AE140,"") &amp; IF(tmp!AE198&lt;&gt;"", "; " &amp;tmp!AE198,"") &amp; IF(tmp!AE256&lt;&gt;"", "; " &amp;tmp!AE256,"")</f>
        <v/>
      </c>
      <c r="D35" s="35" t="str">
        <f ca="1">IF(tmp!AF24&lt;&gt;"",tmp!AF24 &amp; " ","") &amp; IF(tmp!AF82&lt;&gt;"", "; " &amp;tmp!AF82,"") &amp; IF(tmp!AF140&lt;&gt;"", "; " &amp;tmp!AF140,"") &amp; IF(tmp!AF198&lt;&gt;"", "; " &amp;tmp!AF198,"") &amp; IF(tmp!AF256&lt;&gt;"", "; " &amp;tmp!AF256,"")</f>
        <v/>
      </c>
      <c r="E35" s="35" t="str">
        <f ca="1">IF(tmp!AG24&lt;&gt;"",tmp!AG24 &amp; " ","") &amp; IF(tmp!AG82&lt;&gt;"", "; " &amp;tmp!AG82,"") &amp; IF(tmp!AG140&lt;&gt;"", "; " &amp;tmp!AG140,"") &amp; IF(tmp!AG198&lt;&gt;"", "; " &amp;tmp!AG198,"") &amp; IF(tmp!AG256&lt;&gt;"", "; " &amp;tmp!AG256,"")</f>
        <v/>
      </c>
      <c r="F35" s="35" t="str">
        <f ca="1">IF(tmp!AH24&lt;&gt;"",tmp!AH24 &amp; " ","") &amp; IF(tmp!AH82&lt;&gt;"", "; " &amp;tmp!AH82,"") &amp; IF(tmp!AH140&lt;&gt;"", "; " &amp;tmp!AH140,"") &amp; IF(tmp!AH198&lt;&gt;"", "; " &amp;tmp!AH198,"") &amp; IF(tmp!AH256&lt;&gt;"", "; " &amp;tmp!AH256,"")</f>
        <v/>
      </c>
      <c r="G35" s="35" t="str">
        <f ca="1">IF(tmp!AI24&lt;&gt;"",tmp!AI24 &amp; " ","") &amp; IF(tmp!AI82&lt;&gt;"", "; " &amp;tmp!AI82,"") &amp; IF(tmp!AI140&lt;&gt;"", "; " &amp;tmp!AI140,"") &amp; IF(tmp!AI198&lt;&gt;"", "; " &amp;tmp!AI198,"") &amp; IF(tmp!AI256&lt;&gt;"", "; " &amp;tmp!AI256,"")</f>
        <v/>
      </c>
      <c r="H35" s="37" t="str">
        <f ca="1">IF(tmp!AJ24&lt;&gt;"",tmp!AJ24 &amp; " ","") &amp; IF(tmp!AJ82&lt;&gt;"", "; " &amp;tmp!AJ82,"") &amp; IF(tmp!AJ140&lt;&gt;"", "; " &amp;tmp!AJ140,"") &amp; IF(tmp!AJ198&lt;&gt;"", "; " &amp;tmp!AJ198,"") &amp; IF(tmp!AJ256&lt;&gt;"", "; " &amp;tmp!AJ256,"")</f>
        <v/>
      </c>
    </row>
    <row r="36" spans="1:8" ht="31" thickBot="1" x14ac:dyDescent="0.2">
      <c r="A36" s="44" t="s">
        <v>85</v>
      </c>
      <c r="B36" s="38" t="str">
        <f ca="1">IF(tmp!AD25&lt;&gt;"",tmp!AD25 &amp; " ","") &amp; IF(tmp!AD83&lt;&gt;"", "; " &amp;tmp!AD83,"") &amp; IF(tmp!AD141&lt;&gt;"", "; " &amp;tmp!AD141,"") &amp; IF(tmp!AD199&lt;&gt;"", "; " &amp;tmp!AD199,"") &amp; IF(tmp!AD257&lt;&gt;"", "; " &amp;tmp!AD257,"")</f>
        <v/>
      </c>
      <c r="C36" s="38" t="str">
        <f ca="1">IF(tmp!AE25&lt;&gt;"",tmp!AE25 &amp; " ","") &amp; IF(tmp!AE83&lt;&gt;"", "; " &amp;tmp!AE83,"") &amp; IF(tmp!AE141&lt;&gt;"", "; " &amp;tmp!AE141,"") &amp; IF(tmp!AE199&lt;&gt;"", "; " &amp;tmp!AE199,"") &amp; IF(tmp!AE257&lt;&gt;"", "; " &amp;tmp!AE257,"")</f>
        <v/>
      </c>
      <c r="D36" s="38" t="str">
        <f ca="1">IF(tmp!AF25&lt;&gt;"",tmp!AF25 &amp; " ","") &amp; IF(tmp!AF83&lt;&gt;"", "; " &amp;tmp!AF83,"") &amp; IF(tmp!AF141&lt;&gt;"", "; " &amp;tmp!AF141,"") &amp; IF(tmp!AF199&lt;&gt;"", "; " &amp;tmp!AF199,"") &amp; IF(tmp!AF257&lt;&gt;"", "; " &amp;tmp!AF257,"")</f>
        <v/>
      </c>
      <c r="E36" s="38" t="str">
        <f ca="1">IF(tmp!AG25&lt;&gt;"",tmp!AG25 &amp; " ","") &amp; IF(tmp!AG83&lt;&gt;"", "; " &amp;tmp!AG83,"") &amp; IF(tmp!AG141&lt;&gt;"", "; " &amp;tmp!AG141,"") &amp; IF(tmp!AG199&lt;&gt;"", "; " &amp;tmp!AG199,"") &amp; IF(tmp!AG257&lt;&gt;"", "; " &amp;tmp!AG257,"")</f>
        <v/>
      </c>
      <c r="F36" s="38" t="str">
        <f ca="1">IF(tmp!AH25&lt;&gt;"",tmp!AH25 &amp; " ","") &amp; IF(tmp!AH83&lt;&gt;"", "; " &amp;tmp!AH83,"") &amp; IF(tmp!AH141&lt;&gt;"", "; " &amp;tmp!AH141,"") &amp; IF(tmp!AH199&lt;&gt;"", "; " &amp;tmp!AH199,"") &amp; IF(tmp!AH257&lt;&gt;"", "; " &amp;tmp!AH257,"")</f>
        <v/>
      </c>
      <c r="G36" s="38" t="str">
        <f ca="1">IF(tmp!AI25&lt;&gt;"",tmp!AI25 &amp; " ","") &amp; IF(tmp!AI83&lt;&gt;"", "; " &amp;tmp!AI83,"") &amp; IF(tmp!AI141&lt;&gt;"", "; " &amp;tmp!AI141,"") &amp; IF(tmp!AI199&lt;&gt;"", "; " &amp;tmp!AI199,"") &amp; IF(tmp!AI257&lt;&gt;"", "; " &amp;tmp!AI257,"")</f>
        <v/>
      </c>
      <c r="H36" s="39" t="str">
        <f ca="1">IF(tmp!AJ25&lt;&gt;"",tmp!AJ25 &amp; " ","") &amp; IF(tmp!AJ83&lt;&gt;"", "; " &amp;tmp!AJ83,"") &amp; IF(tmp!AJ141&lt;&gt;"", "; " &amp;tmp!AJ141,"") &amp; IF(tmp!AJ199&lt;&gt;"", "; " &amp;tmp!AJ199,"") &amp; IF(tmp!AJ257&lt;&gt;"", "; " &amp;tmp!AJ257,"")</f>
        <v/>
      </c>
    </row>
  </sheetData>
  <mergeCells count="4">
    <mergeCell ref="A1:H1"/>
    <mergeCell ref="A10:H10"/>
    <mergeCell ref="A28:H28"/>
    <mergeCell ref="A19:H19"/>
  </mergeCells>
  <phoneticPr fontId="3" type="noConversion"/>
  <pageMargins left="0.75000000000000011" right="0.75000000000000011" top="0.984251969" bottom="0.984251969" header="0.5" footer="0.5"/>
  <pageSetup paperSize="9" orientation="landscape" horizontalDpi="4294967292" verticalDpi="4294967292"/>
  <headerFooter alignWithMargins="0"/>
  <rowBreaks count="3" manualBreakCount="3">
    <brk id="9" max="16383" man="1"/>
    <brk id="18" max="16383" man="1"/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Layout" topLeftCell="A7" zoomScaleNormal="100" workbookViewId="0">
      <selection activeCell="C4" sqref="C4"/>
    </sheetView>
  </sheetViews>
  <sheetFormatPr baseColWidth="10" defaultColWidth="10.6640625" defaultRowHeight="13" x14ac:dyDescent="0.15"/>
  <cols>
    <col min="1" max="1" width="5.33203125" style="70" customWidth="1"/>
    <col min="2" max="2" width="12.5" style="70" customWidth="1"/>
    <col min="3" max="3" width="50.5" style="70" customWidth="1"/>
    <col min="4" max="16384" width="10.6640625" style="70"/>
  </cols>
  <sheetData>
    <row r="1" spans="1:9" ht="18" x14ac:dyDescent="0.2">
      <c r="A1" s="69" t="s">
        <v>1</v>
      </c>
    </row>
    <row r="3" spans="1:9" ht="15" x14ac:dyDescent="0.15">
      <c r="A3" s="68" t="s">
        <v>92</v>
      </c>
      <c r="B3" s="68"/>
      <c r="C3" s="81" t="str">
        <f ca="1">IFERROR(VLOOKUP("Oui",tmp!$K$2:$N$500,4,FALSE),"") &amp; IF(tmp!$V$31&lt;&gt;"", " - " &amp; tmp!$V$31,"")</f>
        <v/>
      </c>
      <c r="D3" s="71"/>
      <c r="E3" s="71"/>
      <c r="F3" s="71"/>
      <c r="G3" s="71"/>
      <c r="H3" s="71"/>
      <c r="I3" s="71"/>
    </row>
    <row r="4" spans="1:9" ht="14" x14ac:dyDescent="0.15">
      <c r="A4" s="68" t="s">
        <v>2</v>
      </c>
      <c r="B4" s="68"/>
      <c r="C4" s="81"/>
      <c r="D4" s="71"/>
      <c r="E4" s="71"/>
      <c r="F4" s="71"/>
      <c r="G4" s="71"/>
      <c r="H4" s="71"/>
      <c r="I4" s="71"/>
    </row>
    <row r="5" spans="1:9" ht="15" x14ac:dyDescent="0.15">
      <c r="B5" s="68" t="s">
        <v>3</v>
      </c>
      <c r="C5" s="80" t="str">
        <f ca="1">IFERROR(VLOOKUP("Nuit",tmp!$J$2:$N$500,5,FALSE),"") &amp; IF(tmp!$V$32&lt;&gt;"", " - " &amp; tmp!$V$32, "")</f>
        <v/>
      </c>
      <c r="D5" s="55"/>
      <c r="E5" s="55"/>
      <c r="F5" s="55"/>
      <c r="G5" s="55"/>
      <c r="H5" s="55"/>
      <c r="I5" s="55"/>
    </row>
    <row r="6" spans="1:9" ht="15" x14ac:dyDescent="0.15">
      <c r="A6" s="68"/>
      <c r="B6" s="68" t="s">
        <v>4</v>
      </c>
      <c r="C6" s="80" t="str">
        <f ca="1">IFERROR(VLOOKUP("Matin",tmp!$J$2:$N$500,5,FALSE),"") &amp; IF(tmp!$V$33&lt;&gt;"", " - " &amp; tmp!$V$33, "")</f>
        <v/>
      </c>
      <c r="D6" s="55"/>
      <c r="E6" s="55"/>
      <c r="F6" s="55"/>
      <c r="G6" s="55"/>
    </row>
    <row r="7" spans="1:9" ht="15" x14ac:dyDescent="0.15">
      <c r="A7" s="68"/>
      <c r="B7" s="68" t="s">
        <v>5</v>
      </c>
      <c r="C7" s="80" t="str">
        <f ca="1">IFERROR(VLOOKUP("Après-Midi",tmp!$J$2:$N$500,5,FALSE),"") &amp; IF(tmp!$V$34&lt;&gt;"", " - " &amp; tmp!$V$34, "")</f>
        <v/>
      </c>
      <c r="D7" s="55"/>
      <c r="E7" s="55"/>
      <c r="F7" s="55"/>
      <c r="G7" s="55"/>
    </row>
    <row r="8" spans="1:9" ht="15" x14ac:dyDescent="0.15">
      <c r="A8" s="68"/>
      <c r="B8" s="68" t="s">
        <v>6</v>
      </c>
      <c r="C8" s="80" t="str">
        <f ca="1">IFERROR(VLOOKUP("Soir",tmp!$J$2:$N$500,5,FALSE),"") &amp; IF(tmp!$V$35&lt;&gt;"", " - " &amp; tmp!$V$35, "")</f>
        <v/>
      </c>
      <c r="D8" s="55"/>
      <c r="E8" s="55"/>
      <c r="F8" s="55"/>
      <c r="G8" s="55"/>
    </row>
    <row r="9" spans="1:9" x14ac:dyDescent="0.15">
      <c r="C9" s="73"/>
    </row>
    <row r="10" spans="1:9" ht="14" x14ac:dyDescent="0.15">
      <c r="A10" s="68" t="s">
        <v>91</v>
      </c>
      <c r="B10" s="68"/>
      <c r="C10" s="73"/>
    </row>
    <row r="11" spans="1:9" ht="15" x14ac:dyDescent="0.15">
      <c r="B11" s="72" t="s">
        <v>97</v>
      </c>
      <c r="C11" s="80" t="str">
        <f ca="1">IFERROR(VLOOKUP("00h à 1h",tmp!I$2:N$500,6,FALSE),"") &amp; IF(tmp!V$36&lt;&gt;"", " - " &amp; tmp!V$36, "")</f>
        <v/>
      </c>
      <c r="D11" s="55"/>
      <c r="E11" s="55"/>
      <c r="F11" s="55"/>
      <c r="G11" s="55"/>
      <c r="H11" s="55"/>
      <c r="I11" s="55"/>
    </row>
    <row r="12" spans="1:9" ht="15" x14ac:dyDescent="0.15">
      <c r="B12" s="72" t="s">
        <v>184</v>
      </c>
      <c r="C12" s="80" t="str">
        <f ca="1">IFERROR(VLOOKUP("01h à 2h",tmp!I$2:N$500,6,FALSE),"") &amp; IF(tmp!V$37&lt;&gt;"", " - " &amp; tmp!V$37, "")</f>
        <v/>
      </c>
      <c r="D12" s="55"/>
      <c r="E12" s="55"/>
      <c r="F12" s="55"/>
      <c r="G12" s="55"/>
    </row>
    <row r="13" spans="1:9" ht="15" x14ac:dyDescent="0.15">
      <c r="B13" s="72" t="s">
        <v>185</v>
      </c>
      <c r="C13" s="80" t="str">
        <f ca="1">IFERROR(VLOOKUP("02h à 3h",tmp!I$2:N$500,6,FALSE),"") &amp; IF(tmp!V$38&lt;&gt;"", " - " &amp; tmp!V$38, "")</f>
        <v/>
      </c>
      <c r="D13" s="55"/>
      <c r="E13" s="55"/>
      <c r="F13" s="55"/>
      <c r="G13" s="55"/>
    </row>
    <row r="14" spans="1:9" ht="15" x14ac:dyDescent="0.15">
      <c r="B14" s="72" t="s">
        <v>130</v>
      </c>
      <c r="C14" s="80" t="str">
        <f ca="1">IFERROR(VLOOKUP("03h à 4h",tmp!I$2:N$500,6,FALSE),"") &amp; IF(tmp!V$39&lt;&gt;"", " - " &amp; tmp!V$39, "")</f>
        <v/>
      </c>
      <c r="D14" s="55"/>
      <c r="E14" s="55"/>
      <c r="F14" s="55"/>
      <c r="G14" s="55"/>
    </row>
    <row r="15" spans="1:9" ht="15" x14ac:dyDescent="0.15">
      <c r="B15" s="72" t="s">
        <v>132</v>
      </c>
      <c r="C15" s="80" t="str">
        <f ca="1">IFERROR(VLOOKUP("04h à 5h",tmp!I$2:N$500,6,FALSE),"") &amp; IF(tmp!V$40&lt;&gt;"", " - " &amp; tmp!V$40, "")</f>
        <v/>
      </c>
      <c r="D15" s="55"/>
      <c r="E15" s="55"/>
      <c r="F15" s="55"/>
      <c r="G15" s="55"/>
    </row>
    <row r="16" spans="1:9" ht="15" x14ac:dyDescent="0.15">
      <c r="B16" s="72" t="s">
        <v>134</v>
      </c>
      <c r="C16" s="80" t="str">
        <f ca="1">IFERROR(VLOOKUP("05h à 6h",tmp!I$2:N$500,6,FALSE),"") &amp; IF(tmp!V$41&lt;&gt;"", " - " &amp; tmp!V$41, "")</f>
        <v/>
      </c>
      <c r="D16" s="55"/>
      <c r="E16" s="55"/>
      <c r="F16" s="55"/>
      <c r="G16" s="55"/>
    </row>
    <row r="17" spans="2:7" ht="15" x14ac:dyDescent="0.15">
      <c r="B17" s="72" t="s">
        <v>217</v>
      </c>
      <c r="C17" s="80" t="str">
        <f ca="1">IFERROR(VLOOKUP("06h à 7h",tmp!I$2:N$500,6,FALSE),"") &amp; IF(tmp!V$42&lt;&gt;"", " - " &amp; tmp!V$42, "")</f>
        <v/>
      </c>
      <c r="D17" s="55"/>
      <c r="E17" s="55"/>
      <c r="F17" s="55"/>
      <c r="G17" s="55"/>
    </row>
    <row r="18" spans="2:7" ht="15" x14ac:dyDescent="0.15">
      <c r="B18" s="72" t="s">
        <v>219</v>
      </c>
      <c r="C18" s="80" t="str">
        <f ca="1">IFERROR(VLOOKUP("07h à 8h",tmp!I$2:N$500,6,FALSE),"") &amp; IF(tmp!V$43&lt;&gt;"", " - " &amp; tmp!V$43, "")</f>
        <v/>
      </c>
      <c r="D18" s="55"/>
      <c r="E18" s="55"/>
      <c r="F18" s="55"/>
      <c r="G18" s="55"/>
    </row>
    <row r="19" spans="2:7" ht="15" x14ac:dyDescent="0.15">
      <c r="B19" s="72" t="s">
        <v>221</v>
      </c>
      <c r="C19" s="80" t="str">
        <f ca="1">IFERROR(VLOOKUP("08h à 9h",tmp!I$2:N$500,6,FALSE),"") &amp; IF(tmp!V$44&lt;&gt;"", " - " &amp; tmp!V$44, "")</f>
        <v/>
      </c>
      <c r="D19" s="55"/>
      <c r="E19" s="55"/>
      <c r="F19" s="55"/>
      <c r="G19" s="55"/>
    </row>
    <row r="20" spans="2:7" ht="15" x14ac:dyDescent="0.15">
      <c r="B20" s="72" t="s">
        <v>223</v>
      </c>
      <c r="C20" s="80" t="str">
        <f ca="1">IFERROR(VLOOKUP("09h à 10h",tmp!I$2:N$500,6,FALSE),"") &amp; IF(tmp!V$45&lt;&gt;"", " - " &amp; tmp!V$45, "")</f>
        <v/>
      </c>
      <c r="D20" s="55"/>
      <c r="E20" s="55"/>
      <c r="F20" s="55"/>
      <c r="G20" s="55"/>
    </row>
    <row r="21" spans="2:7" ht="15" x14ac:dyDescent="0.15">
      <c r="B21" s="72" t="s">
        <v>231</v>
      </c>
      <c r="C21" s="80" t="str">
        <f ca="1">IFERROR(VLOOKUP("10h à 11h",tmp!I$2:N$500,6,FALSE),"") &amp; IF(tmp!V$46&lt;&gt;"", " - " &amp; tmp!V$46, "")</f>
        <v/>
      </c>
      <c r="D21" s="55"/>
      <c r="E21" s="55"/>
      <c r="F21" s="55"/>
      <c r="G21" s="55"/>
    </row>
    <row r="22" spans="2:7" ht="15" x14ac:dyDescent="0.15">
      <c r="B22" s="72" t="s">
        <v>135</v>
      </c>
      <c r="C22" s="80" t="str">
        <f ca="1">IFERROR(VLOOKUP("11h à midi",tmp!I$2:N$500,6,FALSE),"") &amp; IF(tmp!V$47&lt;&gt;"", " - " &amp; tmp!V$47, "")</f>
        <v/>
      </c>
      <c r="D22" s="55"/>
      <c r="E22" s="55"/>
      <c r="F22" s="55"/>
      <c r="G22" s="55"/>
    </row>
    <row r="23" spans="2:7" ht="15" x14ac:dyDescent="0.15">
      <c r="B23" s="72" t="s">
        <v>94</v>
      </c>
      <c r="C23" s="80" t="str">
        <f ca="1">IFERROR(VLOOKUP("12h à 13h",tmp!I$2:N$500,6,FALSE),"") &amp; IF(tmp!V$48&lt;&gt;"", " - " &amp; tmp!V$48, "")</f>
        <v/>
      </c>
      <c r="D23" s="55"/>
      <c r="E23" s="55"/>
      <c r="F23" s="55"/>
      <c r="G23" s="55"/>
    </row>
    <row r="24" spans="2:7" ht="15" x14ac:dyDescent="0.15">
      <c r="B24" s="72" t="s">
        <v>136</v>
      </c>
      <c r="C24" s="80" t="str">
        <f ca="1">IFERROR(VLOOKUP("13h à 14h",tmp!I$2:N$500,6,FALSE),"") &amp; IF(tmp!V$49&lt;&gt;"", " - " &amp; tmp!V$49, "")</f>
        <v/>
      </c>
      <c r="D24" s="55"/>
      <c r="E24" s="55"/>
      <c r="F24" s="55"/>
      <c r="G24" s="55"/>
    </row>
    <row r="25" spans="2:7" ht="15" x14ac:dyDescent="0.15">
      <c r="B25" s="72" t="s">
        <v>137</v>
      </c>
      <c r="C25" s="80" t="str">
        <f ca="1">IFERROR(VLOOKUP("14h à 15h",tmp!I$2:N$500,6,FALSE),"") &amp; IF(tmp!V$50&lt;&gt;"", " - " &amp; tmp!V$50, "")</f>
        <v/>
      </c>
      <c r="D25" s="55"/>
      <c r="E25" s="55"/>
      <c r="F25" s="55"/>
      <c r="G25" s="55"/>
    </row>
    <row r="26" spans="2:7" ht="15" x14ac:dyDescent="0.15">
      <c r="B26" s="72" t="s">
        <v>138</v>
      </c>
      <c r="C26" s="80" t="str">
        <f ca="1">IFERROR(VLOOKUP("15h à 16h",tmp!I$2:N$500,6,FALSE),"") &amp; IF(tmp!V$51&lt;&gt;"", " - " &amp; tmp!V$51, "")</f>
        <v/>
      </c>
      <c r="D26" s="55"/>
      <c r="E26" s="55"/>
      <c r="F26" s="55"/>
      <c r="G26" s="55"/>
    </row>
    <row r="27" spans="2:7" ht="15" x14ac:dyDescent="0.15">
      <c r="B27" s="72" t="s">
        <v>139</v>
      </c>
      <c r="C27" s="80" t="str">
        <f ca="1">IFERROR(VLOOKUP("16h à 17h",tmp!I$2:N$500,6,FALSE),"") &amp; IF(tmp!V$52&lt;&gt;"", " - " &amp; tmp!V$52, "")</f>
        <v/>
      </c>
      <c r="D27" s="55"/>
      <c r="E27" s="55"/>
      <c r="F27" s="55"/>
      <c r="G27" s="55"/>
    </row>
    <row r="28" spans="2:7" ht="15" x14ac:dyDescent="0.15">
      <c r="B28" s="72" t="s">
        <v>140</v>
      </c>
      <c r="C28" s="80" t="str">
        <f ca="1">IFERROR(VLOOKUP("17h à 18h",tmp!I$2:N$500,6,FALSE),"") &amp; IF(tmp!V$53&lt;&gt;"", " - " &amp; tmp!V$53, "")</f>
        <v/>
      </c>
      <c r="D28" s="55"/>
      <c r="E28" s="55"/>
      <c r="F28" s="55"/>
      <c r="G28" s="55"/>
    </row>
    <row r="29" spans="2:7" ht="15" x14ac:dyDescent="0.15">
      <c r="B29" s="72" t="s">
        <v>141</v>
      </c>
      <c r="C29" s="80" t="str">
        <f ca="1">IFERROR(VLOOKUP("18h à 19h",tmp!I$2:N$500,6,FALSE),"") &amp; IF(tmp!V$54&lt;&gt;"", " - " &amp; tmp!V$54, "")</f>
        <v/>
      </c>
      <c r="D29" s="55"/>
      <c r="E29" s="55"/>
      <c r="F29" s="55"/>
      <c r="G29" s="55"/>
    </row>
    <row r="30" spans="2:7" ht="15" x14ac:dyDescent="0.15">
      <c r="B30" s="72" t="s">
        <v>142</v>
      </c>
      <c r="C30" s="80" t="str">
        <f ca="1">IFERROR(VLOOKUP("19h à 20h",tmp!I$2:N$500,6,FALSE),"") &amp; IF(tmp!V$55&lt;&gt;"", " - " &amp; tmp!V$55, "")</f>
        <v/>
      </c>
      <c r="D30" s="55"/>
      <c r="E30" s="55"/>
      <c r="F30" s="55"/>
      <c r="G30" s="55"/>
    </row>
    <row r="31" spans="2:7" ht="15" x14ac:dyDescent="0.15">
      <c r="B31" s="72" t="s">
        <v>118</v>
      </c>
      <c r="C31" s="80" t="str">
        <f ca="1">IFERROR(VLOOKUP("20h à 21h",tmp!I$2:N$500,6,FALSE),"") &amp; IF(tmp!V$56&lt;&gt;"", " - " &amp; tmp!V$56, "")</f>
        <v/>
      </c>
      <c r="D31" s="55"/>
      <c r="E31" s="55"/>
      <c r="F31" s="55"/>
      <c r="G31" s="55"/>
    </row>
    <row r="32" spans="2:7" ht="15" x14ac:dyDescent="0.15">
      <c r="B32" s="72" t="s">
        <v>119</v>
      </c>
      <c r="C32" s="80" t="str">
        <f ca="1">IFERROR(VLOOKUP("21h à 22h",tmp!I$2:N$500,6,FALSE),"") &amp; IF(tmp!V$57&lt;&gt;"", " - " &amp; tmp!V$57, "")</f>
        <v/>
      </c>
      <c r="D32" s="55"/>
      <c r="E32" s="55"/>
      <c r="F32" s="55"/>
      <c r="G32" s="55"/>
    </row>
    <row r="33" spans="2:7" ht="15" x14ac:dyDescent="0.15">
      <c r="B33" s="72" t="s">
        <v>120</v>
      </c>
      <c r="C33" s="80" t="str">
        <f ca="1">IFERROR(VLOOKUP("22h à 23h",tmp!I$2:N$500,6,FALSE),"") &amp; IF(tmp!V$58&lt;&gt;"", " - " &amp; tmp!V$58, "")</f>
        <v/>
      </c>
      <c r="D33" s="55"/>
      <c r="E33" s="55"/>
      <c r="F33" s="55"/>
      <c r="G33" s="55"/>
    </row>
    <row r="34" spans="2:7" ht="15" x14ac:dyDescent="0.15">
      <c r="B34" s="72" t="s">
        <v>41</v>
      </c>
      <c r="C34" s="80" t="str">
        <f ca="1">IFERROR(VLOOKUP("23h à minuit",tmp!I$2:N$500,6,FALSE),"") &amp; IF(tmp!V$59&lt;&gt;"", " - " &amp; tmp!V$59, "")</f>
        <v/>
      </c>
      <c r="D34" s="55"/>
      <c r="E34" s="55"/>
      <c r="F34" s="55"/>
      <c r="G34" s="55"/>
    </row>
  </sheetData>
  <phoneticPr fontId="3" type="noConversion"/>
  <pageMargins left="0.75000000000000011" right="0.75000000000000011" top="0.984251969" bottom="0.984251969" header="0.5" footer="0.5"/>
  <pageSetup paperSize="9"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view="pageLayout" zoomScaleNormal="100" workbookViewId="0">
      <selection activeCell="A3" sqref="A3:C6"/>
      <pivotSelection pane="bottomRight" showHeader="1" activeRow="2" click="1" r:id="rId1">
        <pivotArea type="all" dataOnly="0" outline="0" fieldPosition="0"/>
      </pivotSelection>
    </sheetView>
  </sheetViews>
  <sheetFormatPr baseColWidth="10" defaultRowHeight="13" x14ac:dyDescent="0.15"/>
  <cols>
    <col min="1" max="1" width="12.1640625" bestFit="1" customWidth="1"/>
    <col min="2" max="2" width="8.1640625" bestFit="1" customWidth="1"/>
    <col min="3" max="3" width="12.1640625" bestFit="1" customWidth="1"/>
    <col min="4" max="9" width="9.1640625" bestFit="1" customWidth="1"/>
    <col min="10" max="10" width="12.1640625" bestFit="1" customWidth="1"/>
  </cols>
  <sheetData>
    <row r="1" spans="1:3" ht="16" x14ac:dyDescent="0.2">
      <c r="A1" s="25" t="s">
        <v>188</v>
      </c>
    </row>
    <row r="3" spans="1:3" x14ac:dyDescent="0.15">
      <c r="A3" s="98" t="s">
        <v>32</v>
      </c>
      <c r="B3" s="89" t="s">
        <v>30</v>
      </c>
      <c r="C3" s="90"/>
    </row>
    <row r="4" spans="1:3" x14ac:dyDescent="0.15">
      <c r="A4" s="89" t="s">
        <v>31</v>
      </c>
      <c r="B4" s="91" t="s">
        <v>189</v>
      </c>
      <c r="C4" s="92" t="s">
        <v>234</v>
      </c>
    </row>
    <row r="5" spans="1:3" x14ac:dyDescent="0.15">
      <c r="A5" s="91" t="s">
        <v>189</v>
      </c>
      <c r="B5" s="93"/>
      <c r="C5" s="94"/>
    </row>
    <row r="6" spans="1:3" x14ac:dyDescent="0.15">
      <c r="A6" s="95" t="s">
        <v>234</v>
      </c>
      <c r="B6" s="96"/>
      <c r="C6" s="97"/>
    </row>
    <row r="13" spans="1:3" ht="15" customHeight="1" x14ac:dyDescent="0.15"/>
    <row r="32" spans="1:1" x14ac:dyDescent="0.15">
      <c r="A32" t="s">
        <v>18</v>
      </c>
    </row>
    <row r="33" spans="1:1" x14ac:dyDescent="0.15">
      <c r="A33" t="s">
        <v>19</v>
      </c>
    </row>
  </sheetData>
  <phoneticPr fontId="3" type="noConversion"/>
  <pageMargins left="0.75000000000000011" right="0.75000000000000011" top="0.984251969" bottom="0.984251969" header="0.5" footer="0.5"/>
  <pageSetup paperSize="9" orientation="landscape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2"/>
  <sheetViews>
    <sheetView zoomScaleNormal="100" workbookViewId="0">
      <selection activeCell="E30" sqref="E30"/>
    </sheetView>
  </sheetViews>
  <sheetFormatPr baseColWidth="10" defaultRowHeight="13" x14ac:dyDescent="0.15"/>
  <cols>
    <col min="2" max="2" width="13.83203125" customWidth="1"/>
    <col min="9" max="10" width="10.6640625" style="53" customWidth="1"/>
    <col min="11" max="11" width="7" style="53" customWidth="1"/>
    <col min="12" max="12" width="15.33203125" style="49" customWidth="1"/>
    <col min="13" max="13" width="13.5" style="49" customWidth="1"/>
    <col min="14" max="15" width="15.83203125" style="49" customWidth="1"/>
    <col min="16" max="16" width="5.83203125" style="49" customWidth="1"/>
    <col min="17" max="17" width="7.1640625" customWidth="1"/>
    <col min="18" max="18" width="6.6640625" customWidth="1"/>
    <col min="27" max="27" width="10.5" customWidth="1"/>
    <col min="30" max="30" width="10.5" customWidth="1"/>
    <col min="32" max="32" width="10.83203125" customWidth="1"/>
    <col min="34" max="34" width="8.83203125" customWidth="1"/>
  </cols>
  <sheetData>
    <row r="1" spans="1:36" x14ac:dyDescent="0.15">
      <c r="A1" s="2"/>
      <c r="B1" s="1" t="s">
        <v>225</v>
      </c>
      <c r="C1" s="1" t="s">
        <v>207</v>
      </c>
      <c r="D1" s="1" t="s">
        <v>226</v>
      </c>
      <c r="E1" s="1" t="s">
        <v>227</v>
      </c>
      <c r="F1" s="1" t="s">
        <v>228</v>
      </c>
      <c r="G1" s="1" t="s">
        <v>229</v>
      </c>
      <c r="H1" s="1" t="s">
        <v>230</v>
      </c>
      <c r="I1" s="51" t="s">
        <v>21</v>
      </c>
      <c r="J1" s="51" t="s">
        <v>22</v>
      </c>
      <c r="K1" s="51" t="s">
        <v>20</v>
      </c>
      <c r="L1" s="48" t="s">
        <v>96</v>
      </c>
      <c r="M1" s="48" t="s">
        <v>95</v>
      </c>
      <c r="N1" s="48" t="s">
        <v>89</v>
      </c>
      <c r="O1" s="48" t="s">
        <v>9</v>
      </c>
      <c r="S1" s="9" t="s">
        <v>205</v>
      </c>
      <c r="T1" s="10"/>
      <c r="U1" s="10" t="s">
        <v>225</v>
      </c>
      <c r="V1" s="10" t="s">
        <v>207</v>
      </c>
      <c r="W1" s="10" t="s">
        <v>226</v>
      </c>
      <c r="X1" s="10" t="s">
        <v>227</v>
      </c>
      <c r="Y1" s="10" t="s">
        <v>228</v>
      </c>
      <c r="Z1" s="10" t="s">
        <v>229</v>
      </c>
      <c r="AA1" s="10" t="s">
        <v>230</v>
      </c>
      <c r="AC1" s="2"/>
      <c r="AD1" s="1" t="s">
        <v>225</v>
      </c>
      <c r="AE1" s="1" t="s">
        <v>207</v>
      </c>
      <c r="AF1" s="1" t="s">
        <v>226</v>
      </c>
      <c r="AG1" s="1" t="s">
        <v>227</v>
      </c>
      <c r="AH1" s="1" t="s">
        <v>228</v>
      </c>
      <c r="AI1" s="1" t="s">
        <v>229</v>
      </c>
      <c r="AJ1" s="1" t="s">
        <v>230</v>
      </c>
    </row>
    <row r="2" spans="1:36" x14ac:dyDescent="0.15">
      <c r="A2" s="11" t="s">
        <v>98</v>
      </c>
      <c r="B2" s="20" t="str">
        <f>IFERROR(VLOOKUP(U2,$L$2:$M$500,2,FALSE),"")</f>
        <v/>
      </c>
      <c r="C2" s="21" t="str">
        <f t="shared" ref="C2:C25" si="0">IFERROR(VLOOKUP(V2,$L$2:$M$500,2,FALSE),"")</f>
        <v/>
      </c>
      <c r="D2" s="21" t="str">
        <f t="shared" ref="D2:D25" si="1">IFERROR(VLOOKUP(W2,$L$2:$M$500,2,FALSE),"")</f>
        <v/>
      </c>
      <c r="E2" s="21" t="str">
        <f t="shared" ref="E2:E25" si="2">IFERROR(VLOOKUP(X2,$L$2:$M$500,2,FALSE),"")</f>
        <v/>
      </c>
      <c r="F2" s="21" t="str">
        <f t="shared" ref="F2:F25" si="3">IFERROR(VLOOKUP(Y2,$L$2:$M$500,2,FALSE),"")</f>
        <v/>
      </c>
      <c r="G2" s="21" t="str">
        <f t="shared" ref="G2:G25" si="4">IFERROR(VLOOKUP(Z2,$L$2:$M$500,2,FALSE),"")</f>
        <v/>
      </c>
      <c r="H2" s="22" t="str">
        <f t="shared" ref="H2:H25" si="5">IFERROR(VLOOKUP(AA2,$L$2:$M$500,2,FALSE),"")</f>
        <v/>
      </c>
      <c r="I2" s="52" t="e">
        <f>Données!#REF! &amp; ""</f>
        <v>#REF!</v>
      </c>
      <c r="J2" s="52" t="e">
        <f>Données!#REF! &amp; ""</f>
        <v>#REF!</v>
      </c>
      <c r="K2" s="52" t="e">
        <f>Données!#REF! &amp; ""</f>
        <v>#REF!</v>
      </c>
      <c r="L2" s="49" t="e">
        <f>Données!#REF! &amp; " " &amp;Données!#REF!</f>
        <v>#REF!</v>
      </c>
      <c r="M2" s="50" t="e">
        <f>Données!#REF! &amp; " " &amp;Données!#REF!</f>
        <v>#REF!</v>
      </c>
      <c r="N2" s="49" t="e">
        <f>TRIM(Données!#REF! &amp; " " &amp;Données!#REF! &amp; " " &amp; Données!#REF! &amp; " " &amp; Données!#REF! &amp; " " &amp; Données!#REF!)</f>
        <v>#REF!</v>
      </c>
      <c r="O2" s="49" t="e">
        <f>L2&amp;M2</f>
        <v>#REF!</v>
      </c>
      <c r="P2" s="49">
        <v>1</v>
      </c>
      <c r="Q2" s="36"/>
      <c r="S2" s="9" t="s">
        <v>207</v>
      </c>
      <c r="T2" s="10" t="s">
        <v>98</v>
      </c>
      <c r="U2" s="10" t="str">
        <f t="shared" ref="U2:U18" si="6">U$1 &amp; " " &amp; $T2</f>
        <v>lundi 00h à 1h</v>
      </c>
      <c r="V2" s="10" t="str">
        <f t="shared" ref="V2:AA17" si="7">V$1 &amp; " " &amp; $T2</f>
        <v>mardi 00h à 1h</v>
      </c>
      <c r="W2" s="10" t="str">
        <f t="shared" si="7"/>
        <v>mercredi 00h à 1h</v>
      </c>
      <c r="X2" s="10" t="str">
        <f t="shared" si="7"/>
        <v>jeudi 00h à 1h</v>
      </c>
      <c r="Y2" s="10" t="str">
        <f t="shared" si="7"/>
        <v>vendredi 00h à 1h</v>
      </c>
      <c r="Z2" s="10" t="str">
        <f t="shared" si="7"/>
        <v>samedi 00h à 1h</v>
      </c>
      <c r="AA2" s="10" t="str">
        <f t="shared" si="7"/>
        <v>dimanche 00h à 1h</v>
      </c>
      <c r="AC2" s="11" t="s">
        <v>98</v>
      </c>
      <c r="AD2" s="16" t="str">
        <f>IFERROR(VLOOKUP(U2,$L$2:$P$500,3,FALSE),"")</f>
        <v/>
      </c>
      <c r="AE2" s="16" t="str">
        <f t="shared" ref="AE2:AE25" si="8">IFERROR(VLOOKUP(V2,$L$2:$P$500,3,FALSE),"")</f>
        <v/>
      </c>
      <c r="AF2" s="16" t="str">
        <f t="shared" ref="AF2:AF25" si="9">IFERROR(VLOOKUP(W2,$L$2:$P$500,3,FALSE),"")</f>
        <v/>
      </c>
      <c r="AG2" s="16" t="str">
        <f t="shared" ref="AG2:AG25" si="10">IFERROR(VLOOKUP(X2,$L$2:$P$500,3,FALSE),"")</f>
        <v/>
      </c>
      <c r="AH2" s="16" t="str">
        <f t="shared" ref="AH2:AH25" si="11">IFERROR(VLOOKUP(Y2,$L$2:$P$500,3,FALSE),"")</f>
        <v/>
      </c>
      <c r="AI2" s="16" t="str">
        <f t="shared" ref="AI2:AI25" si="12">IFERROR(VLOOKUP(Z2,$L$2:$P$500,3,FALSE),"")</f>
        <v/>
      </c>
      <c r="AJ2" s="16" t="str">
        <f t="shared" ref="AJ2:AJ25" si="13">IFERROR(VLOOKUP(AA2,$L$2:$P$500,3,FALSE),"")</f>
        <v/>
      </c>
    </row>
    <row r="3" spans="1:36" x14ac:dyDescent="0.15">
      <c r="A3" s="11" t="s">
        <v>99</v>
      </c>
      <c r="B3" s="23" t="str">
        <f t="shared" ref="B3:B25" si="14">IFERROR(VLOOKUP(U3,$L$2:$M$500,2,FALSE),"")</f>
        <v/>
      </c>
      <c r="C3" s="16" t="str">
        <f t="shared" si="0"/>
        <v/>
      </c>
      <c r="D3" s="16" t="str">
        <f t="shared" si="1"/>
        <v/>
      </c>
      <c r="E3" s="16" t="str">
        <f t="shared" si="2"/>
        <v/>
      </c>
      <c r="F3" s="16" t="str">
        <f t="shared" si="3"/>
        <v/>
      </c>
      <c r="G3" s="16" t="str">
        <f t="shared" si="4"/>
        <v/>
      </c>
      <c r="H3" s="17" t="str">
        <f t="shared" si="5"/>
        <v/>
      </c>
      <c r="I3" s="52" t="e">
        <f>Données!#REF! &amp; ""</f>
        <v>#REF!</v>
      </c>
      <c r="J3" s="52" t="e">
        <f>Données!#REF! &amp; ""</f>
        <v>#REF!</v>
      </c>
      <c r="K3" s="52" t="e">
        <f>Données!#REF! &amp; ""</f>
        <v>#REF!</v>
      </c>
      <c r="L3" s="49" t="e">
        <f>Données!#REF! &amp; " " &amp;Données!#REF!</f>
        <v>#REF!</v>
      </c>
      <c r="M3" s="50" t="e">
        <f>Données!#REF! &amp; " " &amp;Données!#REF!</f>
        <v>#REF!</v>
      </c>
      <c r="N3" s="49" t="e">
        <f>TRIM(Données!#REF! &amp; " " &amp;Données!#REF! &amp; " " &amp; Données!#REF! &amp; " " &amp; Données!#REF! &amp; " " &amp; Données!#REF!)</f>
        <v>#REF!</v>
      </c>
      <c r="O3" s="49" t="e">
        <f>L3&amp;M3</f>
        <v>#REF!</v>
      </c>
      <c r="P3" s="49">
        <f>P2+1</f>
        <v>2</v>
      </c>
      <c r="Q3" s="36"/>
      <c r="S3" s="9" t="s">
        <v>151</v>
      </c>
      <c r="T3" s="10" t="s">
        <v>99</v>
      </c>
      <c r="U3" s="10" t="str">
        <f t="shared" si="6"/>
        <v>lundi 01h à 2h</v>
      </c>
      <c r="V3" s="10" t="str">
        <f t="shared" si="7"/>
        <v>mardi 01h à 2h</v>
      </c>
      <c r="W3" s="10" t="str">
        <f t="shared" si="7"/>
        <v>mercredi 01h à 2h</v>
      </c>
      <c r="X3" s="10" t="str">
        <f t="shared" si="7"/>
        <v>jeudi 01h à 2h</v>
      </c>
      <c r="Y3" s="10" t="str">
        <f t="shared" si="7"/>
        <v>vendredi 01h à 2h</v>
      </c>
      <c r="Z3" s="10" t="str">
        <f t="shared" si="7"/>
        <v>samedi 01h à 2h</v>
      </c>
      <c r="AA3" s="10" t="str">
        <f t="shared" si="7"/>
        <v>dimanche 01h à 2h</v>
      </c>
      <c r="AC3" s="11" t="s">
        <v>99</v>
      </c>
      <c r="AD3" s="16" t="str">
        <f t="shared" ref="AD3:AD25" si="15">IFERROR(VLOOKUP(U3,$L$2:$P$500,3,FALSE),"")</f>
        <v/>
      </c>
      <c r="AE3" s="16" t="str">
        <f t="shared" si="8"/>
        <v/>
      </c>
      <c r="AF3" s="16" t="str">
        <f t="shared" si="9"/>
        <v/>
      </c>
      <c r="AG3" s="16" t="str">
        <f t="shared" si="10"/>
        <v/>
      </c>
      <c r="AH3" s="16" t="str">
        <f t="shared" si="11"/>
        <v/>
      </c>
      <c r="AI3" s="16" t="str">
        <f t="shared" si="12"/>
        <v/>
      </c>
      <c r="AJ3" s="16" t="str">
        <f t="shared" si="13"/>
        <v/>
      </c>
    </row>
    <row r="4" spans="1:36" x14ac:dyDescent="0.15">
      <c r="A4" s="11" t="s">
        <v>213</v>
      </c>
      <c r="B4" s="23" t="str">
        <f t="shared" si="14"/>
        <v/>
      </c>
      <c r="C4" s="16" t="str">
        <f t="shared" si="0"/>
        <v/>
      </c>
      <c r="D4" s="16" t="str">
        <f t="shared" si="1"/>
        <v/>
      </c>
      <c r="E4" s="16" t="str">
        <f t="shared" si="2"/>
        <v/>
      </c>
      <c r="F4" s="16" t="str">
        <f t="shared" si="3"/>
        <v/>
      </c>
      <c r="G4" s="16" t="str">
        <f t="shared" si="4"/>
        <v/>
      </c>
      <c r="H4" s="17" t="str">
        <f t="shared" si="5"/>
        <v/>
      </c>
      <c r="I4" s="52" t="e">
        <f>Données!#REF! &amp; ""</f>
        <v>#REF!</v>
      </c>
      <c r="J4" s="52" t="e">
        <f>Données!#REF! &amp; ""</f>
        <v>#REF!</v>
      </c>
      <c r="K4" s="52" t="e">
        <f>Données!#REF! &amp; ""</f>
        <v>#REF!</v>
      </c>
      <c r="L4" s="49" t="e">
        <f>Données!#REF! &amp; " " &amp;Données!#REF!</f>
        <v>#REF!</v>
      </c>
      <c r="M4" s="50" t="e">
        <f>Données!#REF! &amp; " " &amp;Données!#REF!</f>
        <v>#REF!</v>
      </c>
      <c r="N4" s="49" t="e">
        <f>TRIM(Données!#REF! &amp; " " &amp;Données!#REF! &amp; " " &amp; Données!#REF! &amp; " " &amp; Données!#REF! &amp; " " &amp; Données!#REF!)</f>
        <v>#REF!</v>
      </c>
      <c r="O4" s="49" t="e">
        <f>L4&amp;M4</f>
        <v>#REF!</v>
      </c>
      <c r="P4" s="49">
        <f t="shared" ref="P4:P67" si="16">P3+1</f>
        <v>3</v>
      </c>
      <c r="Q4" s="36"/>
      <c r="S4" s="9" t="s">
        <v>153</v>
      </c>
      <c r="T4" s="10" t="s">
        <v>213</v>
      </c>
      <c r="U4" s="10" t="str">
        <f t="shared" si="6"/>
        <v>lundi 02h à 3h</v>
      </c>
      <c r="V4" s="10" t="str">
        <f t="shared" si="7"/>
        <v>mardi 02h à 3h</v>
      </c>
      <c r="W4" s="10" t="str">
        <f t="shared" si="7"/>
        <v>mercredi 02h à 3h</v>
      </c>
      <c r="X4" s="10" t="str">
        <f t="shared" si="7"/>
        <v>jeudi 02h à 3h</v>
      </c>
      <c r="Y4" s="10" t="str">
        <f t="shared" si="7"/>
        <v>vendredi 02h à 3h</v>
      </c>
      <c r="Z4" s="10" t="str">
        <f t="shared" si="7"/>
        <v>samedi 02h à 3h</v>
      </c>
      <c r="AA4" s="10" t="str">
        <f t="shared" si="7"/>
        <v>dimanche 02h à 3h</v>
      </c>
      <c r="AC4" s="11" t="s">
        <v>213</v>
      </c>
      <c r="AD4" s="16" t="str">
        <f t="shared" si="15"/>
        <v/>
      </c>
      <c r="AE4" s="16" t="str">
        <f t="shared" si="8"/>
        <v/>
      </c>
      <c r="AF4" s="16" t="str">
        <f t="shared" si="9"/>
        <v/>
      </c>
      <c r="AG4" s="16" t="str">
        <f t="shared" si="10"/>
        <v/>
      </c>
      <c r="AH4" s="16" t="str">
        <f t="shared" si="11"/>
        <v/>
      </c>
      <c r="AI4" s="16" t="str">
        <f t="shared" si="12"/>
        <v/>
      </c>
      <c r="AJ4" s="16" t="str">
        <f t="shared" si="13"/>
        <v/>
      </c>
    </row>
    <row r="5" spans="1:36" x14ac:dyDescent="0.15">
      <c r="A5" s="11" t="s">
        <v>214</v>
      </c>
      <c r="B5" s="23" t="str">
        <f t="shared" si="14"/>
        <v/>
      </c>
      <c r="C5" s="16" t="str">
        <f t="shared" si="0"/>
        <v/>
      </c>
      <c r="D5" s="16" t="str">
        <f t="shared" si="1"/>
        <v/>
      </c>
      <c r="E5" s="16" t="str">
        <f t="shared" si="2"/>
        <v/>
      </c>
      <c r="F5" s="16" t="str">
        <f t="shared" si="3"/>
        <v/>
      </c>
      <c r="G5" s="16" t="str">
        <f t="shared" si="4"/>
        <v/>
      </c>
      <c r="H5" s="17" t="str">
        <f t="shared" si="5"/>
        <v/>
      </c>
      <c r="I5" s="52" t="e">
        <f>Données!#REF! &amp; ""</f>
        <v>#REF!</v>
      </c>
      <c r="J5" s="52" t="e">
        <f>Données!#REF! &amp; ""</f>
        <v>#REF!</v>
      </c>
      <c r="K5" s="52" t="e">
        <f>Données!#REF! &amp; ""</f>
        <v>#REF!</v>
      </c>
      <c r="L5" s="49" t="e">
        <f>Données!#REF! &amp; " " &amp;Données!#REF!</f>
        <v>#REF!</v>
      </c>
      <c r="M5" s="50" t="e">
        <f>Données!#REF! &amp; " " &amp;Données!#REF!</f>
        <v>#REF!</v>
      </c>
      <c r="N5" s="49" t="e">
        <f>TRIM(Données!#REF! &amp; " " &amp;Données!#REF! &amp; " " &amp; Données!#REF! &amp; " " &amp; Données!#REF! &amp; " " &amp; Données!#REF!)</f>
        <v>#REF!</v>
      </c>
      <c r="O5" s="49" t="e">
        <f t="shared" ref="O5:O68" si="17">L5&amp;M5</f>
        <v>#REF!</v>
      </c>
      <c r="P5" s="49">
        <f t="shared" si="16"/>
        <v>4</v>
      </c>
      <c r="Q5" s="36"/>
      <c r="S5" s="9" t="s">
        <v>155</v>
      </c>
      <c r="T5" s="10" t="s">
        <v>214</v>
      </c>
      <c r="U5" s="10" t="str">
        <f t="shared" si="6"/>
        <v>lundi 03h à 4h</v>
      </c>
      <c r="V5" s="10" t="str">
        <f t="shared" si="7"/>
        <v>mardi 03h à 4h</v>
      </c>
      <c r="W5" s="10" t="str">
        <f t="shared" si="7"/>
        <v>mercredi 03h à 4h</v>
      </c>
      <c r="X5" s="10" t="str">
        <f t="shared" si="7"/>
        <v>jeudi 03h à 4h</v>
      </c>
      <c r="Y5" s="10" t="str">
        <f t="shared" si="7"/>
        <v>vendredi 03h à 4h</v>
      </c>
      <c r="Z5" s="10" t="str">
        <f t="shared" si="7"/>
        <v>samedi 03h à 4h</v>
      </c>
      <c r="AA5" s="10" t="str">
        <f t="shared" si="7"/>
        <v>dimanche 03h à 4h</v>
      </c>
      <c r="AC5" s="11" t="s">
        <v>214</v>
      </c>
      <c r="AD5" s="16" t="str">
        <f t="shared" si="15"/>
        <v/>
      </c>
      <c r="AE5" s="16" t="str">
        <f t="shared" si="8"/>
        <v/>
      </c>
      <c r="AF5" s="16" t="str">
        <f t="shared" si="9"/>
        <v/>
      </c>
      <c r="AG5" s="16" t="str">
        <f t="shared" si="10"/>
        <v/>
      </c>
      <c r="AH5" s="16" t="str">
        <f t="shared" si="11"/>
        <v/>
      </c>
      <c r="AI5" s="16" t="str">
        <f t="shared" si="12"/>
        <v/>
      </c>
      <c r="AJ5" s="16" t="str">
        <f t="shared" si="13"/>
        <v/>
      </c>
    </row>
    <row r="6" spans="1:36" x14ac:dyDescent="0.15">
      <c r="A6" s="11" t="s">
        <v>215</v>
      </c>
      <c r="B6" s="23" t="str">
        <f t="shared" si="14"/>
        <v/>
      </c>
      <c r="C6" s="16" t="str">
        <f t="shared" si="0"/>
        <v/>
      </c>
      <c r="D6" s="16" t="str">
        <f t="shared" si="1"/>
        <v/>
      </c>
      <c r="E6" s="16" t="str">
        <f t="shared" si="2"/>
        <v/>
      </c>
      <c r="F6" s="16" t="str">
        <f t="shared" si="3"/>
        <v/>
      </c>
      <c r="G6" s="16" t="str">
        <f t="shared" si="4"/>
        <v/>
      </c>
      <c r="H6" s="17" t="str">
        <f t="shared" si="5"/>
        <v/>
      </c>
      <c r="I6" s="52" t="e">
        <f>Données!#REF! &amp; ""</f>
        <v>#REF!</v>
      </c>
      <c r="J6" s="52" t="e">
        <f>Données!#REF! &amp; ""</f>
        <v>#REF!</v>
      </c>
      <c r="K6" s="52" t="e">
        <f>Données!#REF! &amp; ""</f>
        <v>#REF!</v>
      </c>
      <c r="L6" s="49" t="e">
        <f>Données!#REF! &amp; " " &amp;Données!#REF!</f>
        <v>#REF!</v>
      </c>
      <c r="M6" s="50" t="e">
        <f>Données!#REF! &amp; " " &amp;Données!#REF!</f>
        <v>#REF!</v>
      </c>
      <c r="N6" s="49" t="e">
        <f>TRIM(Données!#REF! &amp; " " &amp;Données!#REF! &amp; " " &amp; Données!#REF! &amp; " " &amp; Données!#REF! &amp; " " &amp; Données!#REF!)</f>
        <v>#REF!</v>
      </c>
      <c r="O6" s="49" t="e">
        <f t="shared" si="17"/>
        <v>#REF!</v>
      </c>
      <c r="P6" s="49">
        <f t="shared" si="16"/>
        <v>5</v>
      </c>
      <c r="Q6" s="36"/>
      <c r="S6" s="9" t="s">
        <v>156</v>
      </c>
      <c r="T6" s="10" t="s">
        <v>215</v>
      </c>
      <c r="U6" s="10" t="str">
        <f t="shared" si="6"/>
        <v>lundi 04h à 5h</v>
      </c>
      <c r="V6" s="10" t="str">
        <f t="shared" si="7"/>
        <v>mardi 04h à 5h</v>
      </c>
      <c r="W6" s="10" t="str">
        <f t="shared" si="7"/>
        <v>mercredi 04h à 5h</v>
      </c>
      <c r="X6" s="10" t="str">
        <f t="shared" si="7"/>
        <v>jeudi 04h à 5h</v>
      </c>
      <c r="Y6" s="10" t="str">
        <f t="shared" si="7"/>
        <v>vendredi 04h à 5h</v>
      </c>
      <c r="Z6" s="10" t="str">
        <f t="shared" si="7"/>
        <v>samedi 04h à 5h</v>
      </c>
      <c r="AA6" s="10" t="str">
        <f t="shared" si="7"/>
        <v>dimanche 04h à 5h</v>
      </c>
      <c r="AC6" s="11" t="s">
        <v>215</v>
      </c>
      <c r="AD6" s="16" t="str">
        <f t="shared" si="15"/>
        <v/>
      </c>
      <c r="AE6" s="16" t="str">
        <f t="shared" si="8"/>
        <v/>
      </c>
      <c r="AF6" s="16" t="str">
        <f t="shared" si="9"/>
        <v/>
      </c>
      <c r="AG6" s="16" t="str">
        <f t="shared" si="10"/>
        <v/>
      </c>
      <c r="AH6" s="16" t="str">
        <f t="shared" si="11"/>
        <v/>
      </c>
      <c r="AI6" s="16" t="str">
        <f t="shared" si="12"/>
        <v/>
      </c>
      <c r="AJ6" s="16" t="str">
        <f t="shared" si="13"/>
        <v/>
      </c>
    </row>
    <row r="7" spans="1:36" x14ac:dyDescent="0.15">
      <c r="A7" s="11" t="s">
        <v>216</v>
      </c>
      <c r="B7" s="23" t="str">
        <f t="shared" si="14"/>
        <v/>
      </c>
      <c r="C7" s="16" t="str">
        <f t="shared" si="0"/>
        <v/>
      </c>
      <c r="D7" s="16" t="str">
        <f t="shared" si="1"/>
        <v/>
      </c>
      <c r="E7" s="16" t="str">
        <f t="shared" si="2"/>
        <v/>
      </c>
      <c r="F7" s="16" t="str">
        <f t="shared" si="3"/>
        <v/>
      </c>
      <c r="G7" s="16" t="str">
        <f t="shared" si="4"/>
        <v/>
      </c>
      <c r="H7" s="17" t="str">
        <f t="shared" si="5"/>
        <v/>
      </c>
      <c r="I7" s="52" t="e">
        <f>Données!#REF! &amp; ""</f>
        <v>#REF!</v>
      </c>
      <c r="J7" s="52" t="e">
        <f>Données!#REF! &amp; ""</f>
        <v>#REF!</v>
      </c>
      <c r="K7" s="52" t="e">
        <f>Données!#REF! &amp; ""</f>
        <v>#REF!</v>
      </c>
      <c r="L7" s="49" t="e">
        <f>Données!#REF! &amp; " " &amp;Données!#REF!</f>
        <v>#REF!</v>
      </c>
      <c r="M7" s="50" t="e">
        <f>Données!#REF! &amp; " " &amp;Données!#REF!</f>
        <v>#REF!</v>
      </c>
      <c r="N7" s="49" t="e">
        <f>TRIM(Données!#REF! &amp; " " &amp;Données!#REF! &amp; " " &amp; Données!#REF! &amp; " " &amp; Données!#REF! &amp; " " &amp; Données!#REF!)</f>
        <v>#REF!</v>
      </c>
      <c r="O7" s="49" t="e">
        <f t="shared" si="17"/>
        <v>#REF!</v>
      </c>
      <c r="P7" s="49">
        <f t="shared" si="16"/>
        <v>6</v>
      </c>
      <c r="Q7" s="36"/>
      <c r="S7" s="9" t="s">
        <v>181</v>
      </c>
      <c r="T7" s="10" t="s">
        <v>216</v>
      </c>
      <c r="U7" s="10" t="str">
        <f t="shared" si="6"/>
        <v>lundi 05h à 6h</v>
      </c>
      <c r="V7" s="10" t="str">
        <f t="shared" si="7"/>
        <v>mardi 05h à 6h</v>
      </c>
      <c r="W7" s="10" t="str">
        <f t="shared" si="7"/>
        <v>mercredi 05h à 6h</v>
      </c>
      <c r="X7" s="10" t="str">
        <f t="shared" si="7"/>
        <v>jeudi 05h à 6h</v>
      </c>
      <c r="Y7" s="10" t="str">
        <f t="shared" si="7"/>
        <v>vendredi 05h à 6h</v>
      </c>
      <c r="Z7" s="10" t="str">
        <f t="shared" si="7"/>
        <v>samedi 05h à 6h</v>
      </c>
      <c r="AA7" s="10" t="str">
        <f t="shared" si="7"/>
        <v>dimanche 05h à 6h</v>
      </c>
      <c r="AC7" s="11" t="s">
        <v>216</v>
      </c>
      <c r="AD7" s="16" t="str">
        <f t="shared" si="15"/>
        <v/>
      </c>
      <c r="AE7" s="16" t="str">
        <f t="shared" si="8"/>
        <v/>
      </c>
      <c r="AF7" s="16" t="str">
        <f t="shared" si="9"/>
        <v/>
      </c>
      <c r="AG7" s="16" t="str">
        <f t="shared" si="10"/>
        <v/>
      </c>
      <c r="AH7" s="16" t="str">
        <f t="shared" si="11"/>
        <v/>
      </c>
      <c r="AI7" s="16" t="str">
        <f t="shared" si="12"/>
        <v/>
      </c>
      <c r="AJ7" s="16" t="str">
        <f t="shared" si="13"/>
        <v/>
      </c>
    </row>
    <row r="8" spans="1:36" x14ac:dyDescent="0.15">
      <c r="A8" s="11" t="s">
        <v>218</v>
      </c>
      <c r="B8" s="23" t="str">
        <f t="shared" si="14"/>
        <v/>
      </c>
      <c r="C8" s="16" t="str">
        <f t="shared" si="0"/>
        <v/>
      </c>
      <c r="D8" s="16" t="str">
        <f t="shared" si="1"/>
        <v/>
      </c>
      <c r="E8" s="16" t="str">
        <f t="shared" si="2"/>
        <v/>
      </c>
      <c r="F8" s="16" t="str">
        <f t="shared" si="3"/>
        <v/>
      </c>
      <c r="G8" s="16" t="str">
        <f t="shared" si="4"/>
        <v/>
      </c>
      <c r="H8" s="17" t="str">
        <f t="shared" si="5"/>
        <v/>
      </c>
      <c r="I8" s="52" t="e">
        <f>Données!#REF! &amp; ""</f>
        <v>#REF!</v>
      </c>
      <c r="J8" s="52" t="e">
        <f>Données!#REF! &amp; ""</f>
        <v>#REF!</v>
      </c>
      <c r="K8" s="52" t="e">
        <f>Données!#REF! &amp; ""</f>
        <v>#REF!</v>
      </c>
      <c r="L8" s="49" t="e">
        <f>Données!#REF! &amp; " " &amp;Données!#REF!</f>
        <v>#REF!</v>
      </c>
      <c r="M8" s="50" t="e">
        <f>Données!#REF! &amp; " " &amp;Données!#REF!</f>
        <v>#REF!</v>
      </c>
      <c r="N8" s="49" t="e">
        <f>TRIM(Données!#REF! &amp; " " &amp;Données!#REF! &amp; " " &amp; Données!#REF! &amp; " " &amp; Données!#REF! &amp; " " &amp; Données!#REF!)</f>
        <v>#REF!</v>
      </c>
      <c r="O8" s="49" t="e">
        <f t="shared" si="17"/>
        <v>#REF!</v>
      </c>
      <c r="P8" s="49">
        <f t="shared" si="16"/>
        <v>7</v>
      </c>
      <c r="Q8" s="36"/>
      <c r="T8" s="10" t="s">
        <v>218</v>
      </c>
      <c r="U8" s="10" t="str">
        <f t="shared" si="6"/>
        <v>lundi 06h à 7h</v>
      </c>
      <c r="V8" s="10" t="str">
        <f t="shared" si="7"/>
        <v>mardi 06h à 7h</v>
      </c>
      <c r="W8" s="10" t="str">
        <f t="shared" si="7"/>
        <v>mercredi 06h à 7h</v>
      </c>
      <c r="X8" s="10" t="str">
        <f t="shared" si="7"/>
        <v>jeudi 06h à 7h</v>
      </c>
      <c r="Y8" s="10" t="str">
        <f t="shared" si="7"/>
        <v>vendredi 06h à 7h</v>
      </c>
      <c r="Z8" s="10" t="str">
        <f t="shared" si="7"/>
        <v>samedi 06h à 7h</v>
      </c>
      <c r="AA8" s="10" t="str">
        <f t="shared" si="7"/>
        <v>dimanche 06h à 7h</v>
      </c>
      <c r="AC8" s="11" t="s">
        <v>218</v>
      </c>
      <c r="AD8" s="16" t="str">
        <f t="shared" si="15"/>
        <v/>
      </c>
      <c r="AE8" s="16" t="str">
        <f t="shared" si="8"/>
        <v/>
      </c>
      <c r="AF8" s="16" t="str">
        <f t="shared" si="9"/>
        <v/>
      </c>
      <c r="AG8" s="16" t="str">
        <f t="shared" si="10"/>
        <v/>
      </c>
      <c r="AH8" s="16" t="str">
        <f t="shared" si="11"/>
        <v/>
      </c>
      <c r="AI8" s="16" t="str">
        <f t="shared" si="12"/>
        <v/>
      </c>
      <c r="AJ8" s="16" t="str">
        <f t="shared" si="13"/>
        <v/>
      </c>
    </row>
    <row r="9" spans="1:36" x14ac:dyDescent="0.15">
      <c r="A9" s="11" t="s">
        <v>220</v>
      </c>
      <c r="B9" s="23" t="str">
        <f t="shared" si="14"/>
        <v/>
      </c>
      <c r="C9" s="16" t="str">
        <f t="shared" si="0"/>
        <v/>
      </c>
      <c r="D9" s="16" t="str">
        <f t="shared" si="1"/>
        <v/>
      </c>
      <c r="E9" s="16" t="str">
        <f t="shared" si="2"/>
        <v/>
      </c>
      <c r="F9" s="16" t="str">
        <f t="shared" si="3"/>
        <v/>
      </c>
      <c r="G9" s="16" t="str">
        <f t="shared" si="4"/>
        <v/>
      </c>
      <c r="H9" s="17" t="str">
        <f t="shared" si="5"/>
        <v/>
      </c>
      <c r="I9" s="52" t="e">
        <f>Données!#REF! &amp; ""</f>
        <v>#REF!</v>
      </c>
      <c r="J9" s="52" t="e">
        <f>Données!#REF! &amp; ""</f>
        <v>#REF!</v>
      </c>
      <c r="K9" s="52" t="e">
        <f>Données!#REF! &amp; ""</f>
        <v>#REF!</v>
      </c>
      <c r="L9" s="49" t="e">
        <f>Données!#REF! &amp; " " &amp;Données!#REF!</f>
        <v>#REF!</v>
      </c>
      <c r="M9" s="50" t="e">
        <f>Données!#REF! &amp; " " &amp;Données!#REF!</f>
        <v>#REF!</v>
      </c>
      <c r="N9" s="49" t="e">
        <f>TRIM(Données!#REF! &amp; " " &amp;Données!#REF! &amp; " " &amp; Données!#REF! &amp; " " &amp; Données!#REF! &amp; " " &amp; Données!#REF!)</f>
        <v>#REF!</v>
      </c>
      <c r="O9" s="49" t="e">
        <f t="shared" si="17"/>
        <v>#REF!</v>
      </c>
      <c r="P9" s="49">
        <f t="shared" si="16"/>
        <v>8</v>
      </c>
      <c r="Q9" s="36"/>
      <c r="T9" s="10" t="s">
        <v>220</v>
      </c>
      <c r="U9" s="10" t="str">
        <f t="shared" si="6"/>
        <v>lundi 07h à 8h</v>
      </c>
      <c r="V9" s="10" t="str">
        <f t="shared" si="7"/>
        <v>mardi 07h à 8h</v>
      </c>
      <c r="W9" s="10" t="str">
        <f t="shared" si="7"/>
        <v>mercredi 07h à 8h</v>
      </c>
      <c r="X9" s="10" t="str">
        <f t="shared" si="7"/>
        <v>jeudi 07h à 8h</v>
      </c>
      <c r="Y9" s="10" t="str">
        <f t="shared" si="7"/>
        <v>vendredi 07h à 8h</v>
      </c>
      <c r="Z9" s="10" t="str">
        <f t="shared" si="7"/>
        <v>samedi 07h à 8h</v>
      </c>
      <c r="AA9" s="10" t="str">
        <f t="shared" si="7"/>
        <v>dimanche 07h à 8h</v>
      </c>
      <c r="AC9" s="11" t="s">
        <v>220</v>
      </c>
      <c r="AD9" s="16" t="str">
        <f t="shared" si="15"/>
        <v/>
      </c>
      <c r="AE9" s="16" t="str">
        <f t="shared" si="8"/>
        <v/>
      </c>
      <c r="AF9" s="16" t="str">
        <f t="shared" si="9"/>
        <v/>
      </c>
      <c r="AG9" s="16" t="str">
        <f t="shared" si="10"/>
        <v/>
      </c>
      <c r="AH9" s="16" t="str">
        <f t="shared" si="11"/>
        <v/>
      </c>
      <c r="AI9" s="16" t="str">
        <f t="shared" si="12"/>
        <v/>
      </c>
      <c r="AJ9" s="16" t="str">
        <f t="shared" si="13"/>
        <v/>
      </c>
    </row>
    <row r="10" spans="1:36" x14ac:dyDescent="0.15">
      <c r="A10" s="11" t="s">
        <v>222</v>
      </c>
      <c r="B10" s="23" t="str">
        <f t="shared" si="14"/>
        <v/>
      </c>
      <c r="C10" s="16" t="str">
        <f t="shared" si="0"/>
        <v/>
      </c>
      <c r="D10" s="16" t="str">
        <f t="shared" si="1"/>
        <v/>
      </c>
      <c r="E10" s="16" t="str">
        <f t="shared" si="2"/>
        <v/>
      </c>
      <c r="F10" s="16" t="str">
        <f t="shared" si="3"/>
        <v/>
      </c>
      <c r="G10" s="16" t="str">
        <f t="shared" si="4"/>
        <v/>
      </c>
      <c r="H10" s="17" t="str">
        <f t="shared" si="5"/>
        <v/>
      </c>
      <c r="I10" s="52" t="e">
        <f>Données!#REF! &amp; ""</f>
        <v>#REF!</v>
      </c>
      <c r="J10" s="52" t="e">
        <f>Données!#REF! &amp; ""</f>
        <v>#REF!</v>
      </c>
      <c r="K10" s="52" t="e">
        <f>Données!#REF! &amp; ""</f>
        <v>#REF!</v>
      </c>
      <c r="L10" s="49" t="e">
        <f>Données!#REF! &amp; " " &amp;Données!#REF!</f>
        <v>#REF!</v>
      </c>
      <c r="M10" s="50" t="e">
        <f>Données!#REF! &amp; " " &amp;Données!#REF!</f>
        <v>#REF!</v>
      </c>
      <c r="N10" s="49" t="e">
        <f>TRIM(Données!#REF! &amp; " " &amp;Données!#REF! &amp; " " &amp; Données!#REF! &amp; " " &amp; Données!#REF! &amp; " " &amp; Données!#REF!)</f>
        <v>#REF!</v>
      </c>
      <c r="O10" s="49" t="e">
        <f t="shared" si="17"/>
        <v>#REF!</v>
      </c>
      <c r="P10" s="49">
        <f t="shared" si="16"/>
        <v>9</v>
      </c>
      <c r="Q10" s="36"/>
      <c r="S10" s="9" t="s">
        <v>112</v>
      </c>
      <c r="T10" s="10" t="s">
        <v>222</v>
      </c>
      <c r="U10" s="10" t="str">
        <f t="shared" si="6"/>
        <v>lundi 08h à 9h</v>
      </c>
      <c r="V10" s="10" t="str">
        <f t="shared" si="7"/>
        <v>mardi 08h à 9h</v>
      </c>
      <c r="W10" s="10" t="str">
        <f t="shared" si="7"/>
        <v>mercredi 08h à 9h</v>
      </c>
      <c r="X10" s="10" t="str">
        <f t="shared" si="7"/>
        <v>jeudi 08h à 9h</v>
      </c>
      <c r="Y10" s="10" t="str">
        <f t="shared" si="7"/>
        <v>vendredi 08h à 9h</v>
      </c>
      <c r="Z10" s="10" t="str">
        <f t="shared" si="7"/>
        <v>samedi 08h à 9h</v>
      </c>
      <c r="AA10" s="10" t="str">
        <f t="shared" si="7"/>
        <v>dimanche 08h à 9h</v>
      </c>
      <c r="AC10" s="11" t="s">
        <v>222</v>
      </c>
      <c r="AD10" s="16" t="str">
        <f t="shared" si="15"/>
        <v/>
      </c>
      <c r="AE10" s="16" t="str">
        <f t="shared" si="8"/>
        <v/>
      </c>
      <c r="AF10" s="16" t="str">
        <f t="shared" si="9"/>
        <v/>
      </c>
      <c r="AG10" s="16" t="str">
        <f t="shared" si="10"/>
        <v/>
      </c>
      <c r="AH10" s="16" t="str">
        <f t="shared" si="11"/>
        <v/>
      </c>
      <c r="AI10" s="16" t="str">
        <f t="shared" si="12"/>
        <v/>
      </c>
      <c r="AJ10" s="16" t="str">
        <f t="shared" si="13"/>
        <v/>
      </c>
    </row>
    <row r="11" spans="1:36" x14ac:dyDescent="0.15">
      <c r="A11" s="11" t="s">
        <v>224</v>
      </c>
      <c r="B11" s="23" t="str">
        <f t="shared" si="14"/>
        <v/>
      </c>
      <c r="C11" s="16" t="str">
        <f t="shared" si="0"/>
        <v/>
      </c>
      <c r="D11" s="16" t="str">
        <f t="shared" si="1"/>
        <v/>
      </c>
      <c r="E11" s="16" t="str">
        <f t="shared" si="2"/>
        <v/>
      </c>
      <c r="F11" s="16" t="str">
        <f t="shared" si="3"/>
        <v/>
      </c>
      <c r="G11" s="16" t="str">
        <f t="shared" si="4"/>
        <v/>
      </c>
      <c r="H11" s="17" t="str">
        <f t="shared" si="5"/>
        <v/>
      </c>
      <c r="I11" s="52" t="e">
        <f>Données!#REF! &amp; ""</f>
        <v>#REF!</v>
      </c>
      <c r="J11" s="52" t="e">
        <f>Données!#REF! &amp; ""</f>
        <v>#REF!</v>
      </c>
      <c r="K11" s="52" t="e">
        <f>Données!#REF! &amp; ""</f>
        <v>#REF!</v>
      </c>
      <c r="L11" s="49" t="e">
        <f>Données!#REF! &amp; " " &amp;Données!#REF!</f>
        <v>#REF!</v>
      </c>
      <c r="M11" s="50" t="e">
        <f>Données!#REF! &amp; " " &amp;Données!#REF!</f>
        <v>#REF!</v>
      </c>
      <c r="N11" s="49" t="e">
        <f>TRIM(Données!#REF! &amp; " " &amp;Données!#REF! &amp; " " &amp; Données!#REF! &amp; " " &amp; Données!#REF! &amp; " " &amp; Données!#REF!)</f>
        <v>#REF!</v>
      </c>
      <c r="O11" s="49" t="e">
        <f t="shared" si="17"/>
        <v>#REF!</v>
      </c>
      <c r="P11" s="49">
        <f t="shared" si="16"/>
        <v>10</v>
      </c>
      <c r="Q11" s="36"/>
      <c r="S11" s="9"/>
      <c r="T11" s="10" t="s">
        <v>224</v>
      </c>
      <c r="U11" s="10" t="str">
        <f t="shared" si="6"/>
        <v>lundi 09h à 10h</v>
      </c>
      <c r="V11" s="10" t="str">
        <f t="shared" si="7"/>
        <v>mardi 09h à 10h</v>
      </c>
      <c r="W11" s="10" t="str">
        <f t="shared" si="7"/>
        <v>mercredi 09h à 10h</v>
      </c>
      <c r="X11" s="10" t="str">
        <f t="shared" si="7"/>
        <v>jeudi 09h à 10h</v>
      </c>
      <c r="Y11" s="10" t="str">
        <f t="shared" si="7"/>
        <v>vendredi 09h à 10h</v>
      </c>
      <c r="Z11" s="10" t="str">
        <f t="shared" si="7"/>
        <v>samedi 09h à 10h</v>
      </c>
      <c r="AA11" s="10" t="str">
        <f t="shared" si="7"/>
        <v>dimanche 09h à 10h</v>
      </c>
      <c r="AC11" s="11" t="s">
        <v>224</v>
      </c>
      <c r="AD11" s="16" t="str">
        <f t="shared" si="15"/>
        <v/>
      </c>
      <c r="AE11" s="16" t="str">
        <f t="shared" si="8"/>
        <v/>
      </c>
      <c r="AF11" s="16" t="str">
        <f t="shared" si="9"/>
        <v/>
      </c>
      <c r="AG11" s="16" t="str">
        <f t="shared" si="10"/>
        <v/>
      </c>
      <c r="AH11" s="16" t="str">
        <f t="shared" si="11"/>
        <v/>
      </c>
      <c r="AI11" s="16" t="str">
        <f t="shared" si="12"/>
        <v/>
      </c>
      <c r="AJ11" s="16" t="str">
        <f t="shared" si="13"/>
        <v/>
      </c>
    </row>
    <row r="12" spans="1:36" x14ac:dyDescent="0.15">
      <c r="A12" s="11" t="s">
        <v>232</v>
      </c>
      <c r="B12" s="23" t="str">
        <f t="shared" si="14"/>
        <v/>
      </c>
      <c r="C12" s="16" t="str">
        <f t="shared" si="0"/>
        <v/>
      </c>
      <c r="D12" s="16" t="str">
        <f t="shared" si="1"/>
        <v/>
      </c>
      <c r="E12" s="16" t="str">
        <f t="shared" si="2"/>
        <v/>
      </c>
      <c r="F12" s="16" t="str">
        <f t="shared" si="3"/>
        <v/>
      </c>
      <c r="G12" s="16" t="str">
        <f t="shared" si="4"/>
        <v/>
      </c>
      <c r="H12" s="17" t="str">
        <f t="shared" si="5"/>
        <v/>
      </c>
      <c r="I12" s="52" t="e">
        <f>Données!#REF! &amp; ""</f>
        <v>#REF!</v>
      </c>
      <c r="J12" s="52" t="e">
        <f>Données!#REF! &amp; ""</f>
        <v>#REF!</v>
      </c>
      <c r="K12" s="52" t="e">
        <f>Données!#REF! &amp; ""</f>
        <v>#REF!</v>
      </c>
      <c r="L12" s="49" t="e">
        <f>Données!#REF! &amp; " " &amp;Données!#REF!</f>
        <v>#REF!</v>
      </c>
      <c r="M12" s="50" t="e">
        <f>Données!#REF! &amp; " " &amp;Données!#REF!</f>
        <v>#REF!</v>
      </c>
      <c r="N12" s="49" t="e">
        <f>TRIM(Données!#REF! &amp; " " &amp;Données!#REF! &amp; " " &amp; Données!#REF! &amp; " " &amp; Données!#REF! &amp; " " &amp; Données!#REF!)</f>
        <v>#REF!</v>
      </c>
      <c r="O12" s="49" t="e">
        <f t="shared" si="17"/>
        <v>#REF!</v>
      </c>
      <c r="P12" s="49">
        <f t="shared" si="16"/>
        <v>11</v>
      </c>
      <c r="Q12" s="36"/>
      <c r="S12" s="9"/>
      <c r="T12" s="10" t="s">
        <v>232</v>
      </c>
      <c r="U12" s="10" t="str">
        <f t="shared" si="6"/>
        <v>lundi 10h à 11h</v>
      </c>
      <c r="V12" s="10" t="str">
        <f t="shared" si="7"/>
        <v>mardi 10h à 11h</v>
      </c>
      <c r="W12" s="10" t="str">
        <f t="shared" si="7"/>
        <v>mercredi 10h à 11h</v>
      </c>
      <c r="X12" s="10" t="str">
        <f t="shared" si="7"/>
        <v>jeudi 10h à 11h</v>
      </c>
      <c r="Y12" s="10" t="str">
        <f t="shared" si="7"/>
        <v>vendredi 10h à 11h</v>
      </c>
      <c r="Z12" s="10" t="str">
        <f t="shared" si="7"/>
        <v>samedi 10h à 11h</v>
      </c>
      <c r="AA12" s="10" t="str">
        <f t="shared" si="7"/>
        <v>dimanche 10h à 11h</v>
      </c>
      <c r="AC12" s="11" t="s">
        <v>232</v>
      </c>
      <c r="AD12" s="16" t="str">
        <f t="shared" si="15"/>
        <v/>
      </c>
      <c r="AE12" s="16" t="str">
        <f t="shared" si="8"/>
        <v/>
      </c>
      <c r="AF12" s="16" t="str">
        <f t="shared" si="9"/>
        <v/>
      </c>
      <c r="AG12" s="16" t="str">
        <f t="shared" si="10"/>
        <v/>
      </c>
      <c r="AH12" s="16" t="str">
        <f t="shared" si="11"/>
        <v/>
      </c>
      <c r="AI12" s="16" t="str">
        <f t="shared" si="12"/>
        <v/>
      </c>
      <c r="AJ12" s="16" t="str">
        <f t="shared" si="13"/>
        <v/>
      </c>
    </row>
    <row r="13" spans="1:36" x14ac:dyDescent="0.15">
      <c r="A13" s="11" t="s">
        <v>233</v>
      </c>
      <c r="B13" s="23" t="str">
        <f t="shared" si="14"/>
        <v/>
      </c>
      <c r="C13" s="16" t="str">
        <f t="shared" si="0"/>
        <v/>
      </c>
      <c r="D13" s="16" t="str">
        <f t="shared" si="1"/>
        <v/>
      </c>
      <c r="E13" s="16" t="str">
        <f t="shared" si="2"/>
        <v/>
      </c>
      <c r="F13" s="16" t="str">
        <f t="shared" si="3"/>
        <v/>
      </c>
      <c r="G13" s="16" t="str">
        <f t="shared" si="4"/>
        <v/>
      </c>
      <c r="H13" s="17" t="str">
        <f t="shared" si="5"/>
        <v/>
      </c>
      <c r="I13" s="52" t="e">
        <f>Données!#REF! &amp; ""</f>
        <v>#REF!</v>
      </c>
      <c r="J13" s="52" t="e">
        <f>Données!#REF! &amp; ""</f>
        <v>#REF!</v>
      </c>
      <c r="K13" s="52" t="e">
        <f>Données!#REF! &amp; ""</f>
        <v>#REF!</v>
      </c>
      <c r="L13" s="49" t="e">
        <f>Données!#REF! &amp; " " &amp;Données!#REF!</f>
        <v>#REF!</v>
      </c>
      <c r="M13" s="50" t="e">
        <f>Données!#REF! &amp; " " &amp;Données!#REF!</f>
        <v>#REF!</v>
      </c>
      <c r="N13" s="49" t="e">
        <f>TRIM(Données!#REF! &amp; " " &amp;Données!#REF! &amp; " " &amp; Données!#REF! &amp; " " &amp; Données!#REF! &amp; " " &amp; Données!#REF!)</f>
        <v>#REF!</v>
      </c>
      <c r="O13" s="49" t="e">
        <f t="shared" si="17"/>
        <v>#REF!</v>
      </c>
      <c r="P13" s="49">
        <f t="shared" si="16"/>
        <v>12</v>
      </c>
      <c r="Q13" s="36"/>
      <c r="S13" s="9" t="s">
        <v>113</v>
      </c>
      <c r="T13" s="10" t="s">
        <v>233</v>
      </c>
      <c r="U13" s="10" t="str">
        <f t="shared" si="6"/>
        <v>lundi 11h à midi</v>
      </c>
      <c r="V13" s="10" t="str">
        <f t="shared" si="7"/>
        <v>mardi 11h à midi</v>
      </c>
      <c r="W13" s="10" t="str">
        <f t="shared" si="7"/>
        <v>mercredi 11h à midi</v>
      </c>
      <c r="X13" s="10" t="str">
        <f t="shared" si="7"/>
        <v>jeudi 11h à midi</v>
      </c>
      <c r="Y13" s="10" t="str">
        <f t="shared" si="7"/>
        <v>vendredi 11h à midi</v>
      </c>
      <c r="Z13" s="10" t="str">
        <f t="shared" si="7"/>
        <v>samedi 11h à midi</v>
      </c>
      <c r="AA13" s="10" t="str">
        <f t="shared" si="7"/>
        <v>dimanche 11h à midi</v>
      </c>
      <c r="AC13" s="11" t="s">
        <v>233</v>
      </c>
      <c r="AD13" s="16" t="str">
        <f t="shared" si="15"/>
        <v/>
      </c>
      <c r="AE13" s="16" t="str">
        <f t="shared" si="8"/>
        <v/>
      </c>
      <c r="AF13" s="16" t="str">
        <f t="shared" si="9"/>
        <v/>
      </c>
      <c r="AG13" s="16" t="str">
        <f t="shared" si="10"/>
        <v/>
      </c>
      <c r="AH13" s="16" t="str">
        <f t="shared" si="11"/>
        <v/>
      </c>
      <c r="AI13" s="16" t="str">
        <f t="shared" si="12"/>
        <v/>
      </c>
      <c r="AJ13" s="16" t="str">
        <f t="shared" si="13"/>
        <v/>
      </c>
    </row>
    <row r="14" spans="1:36" x14ac:dyDescent="0.15">
      <c r="A14" s="11" t="s">
        <v>94</v>
      </c>
      <c r="B14" s="23" t="str">
        <f t="shared" si="14"/>
        <v/>
      </c>
      <c r="C14" s="16" t="str">
        <f t="shared" si="0"/>
        <v/>
      </c>
      <c r="D14" s="16" t="str">
        <f t="shared" si="1"/>
        <v/>
      </c>
      <c r="E14" s="16" t="str">
        <f t="shared" si="2"/>
        <v/>
      </c>
      <c r="F14" s="16" t="str">
        <f t="shared" si="3"/>
        <v/>
      </c>
      <c r="G14" s="16" t="str">
        <f t="shared" si="4"/>
        <v/>
      </c>
      <c r="H14" s="17" t="str">
        <f t="shared" si="5"/>
        <v/>
      </c>
      <c r="I14" s="52" t="e">
        <f>Données!#REF! &amp; ""</f>
        <v>#REF!</v>
      </c>
      <c r="J14" s="52" t="e">
        <f>Données!#REF! &amp; ""</f>
        <v>#REF!</v>
      </c>
      <c r="K14" s="52" t="e">
        <f>Données!#REF! &amp; ""</f>
        <v>#REF!</v>
      </c>
      <c r="L14" s="49" t="e">
        <f>Données!#REF! &amp; " " &amp;Données!#REF!</f>
        <v>#REF!</v>
      </c>
      <c r="M14" s="50" t="e">
        <f>Données!#REF! &amp; " " &amp;Données!#REF!</f>
        <v>#REF!</v>
      </c>
      <c r="N14" s="49" t="e">
        <f>TRIM(Données!#REF! &amp; " " &amp;Données!#REF! &amp; " " &amp; Données!#REF! &amp; " " &amp; Données!#REF! &amp; " " &amp; Données!#REF!)</f>
        <v>#REF!</v>
      </c>
      <c r="O14" s="49" t="e">
        <f t="shared" si="17"/>
        <v>#REF!</v>
      </c>
      <c r="P14" s="49">
        <f t="shared" si="16"/>
        <v>13</v>
      </c>
      <c r="Q14" s="36"/>
      <c r="S14" s="9" t="s">
        <v>209</v>
      </c>
      <c r="T14" s="10" t="s">
        <v>94</v>
      </c>
      <c r="U14" s="10" t="str">
        <f t="shared" si="6"/>
        <v>lundi 12h à 13h</v>
      </c>
      <c r="V14" s="10" t="str">
        <f t="shared" si="7"/>
        <v>mardi 12h à 13h</v>
      </c>
      <c r="W14" s="10" t="str">
        <f t="shared" si="7"/>
        <v>mercredi 12h à 13h</v>
      </c>
      <c r="X14" s="10" t="str">
        <f t="shared" si="7"/>
        <v>jeudi 12h à 13h</v>
      </c>
      <c r="Y14" s="10" t="str">
        <f t="shared" si="7"/>
        <v>vendredi 12h à 13h</v>
      </c>
      <c r="Z14" s="10" t="str">
        <f t="shared" si="7"/>
        <v>samedi 12h à 13h</v>
      </c>
      <c r="AA14" s="10" t="str">
        <f t="shared" si="7"/>
        <v>dimanche 12h à 13h</v>
      </c>
      <c r="AC14" s="11" t="s">
        <v>94</v>
      </c>
      <c r="AD14" s="16" t="str">
        <f t="shared" si="15"/>
        <v/>
      </c>
      <c r="AE14" s="16" t="str">
        <f t="shared" si="8"/>
        <v/>
      </c>
      <c r="AF14" s="16" t="str">
        <f t="shared" si="9"/>
        <v/>
      </c>
      <c r="AG14" s="16" t="str">
        <f t="shared" si="10"/>
        <v/>
      </c>
      <c r="AH14" s="16" t="str">
        <f t="shared" si="11"/>
        <v/>
      </c>
      <c r="AI14" s="16" t="str">
        <f t="shared" si="12"/>
        <v/>
      </c>
      <c r="AJ14" s="16" t="str">
        <f t="shared" si="13"/>
        <v/>
      </c>
    </row>
    <row r="15" spans="1:36" x14ac:dyDescent="0.15">
      <c r="A15" s="11" t="s">
        <v>104</v>
      </c>
      <c r="B15" s="23" t="str">
        <f t="shared" si="14"/>
        <v/>
      </c>
      <c r="C15" s="16" t="str">
        <f t="shared" si="0"/>
        <v/>
      </c>
      <c r="D15" s="16" t="str">
        <f t="shared" si="1"/>
        <v/>
      </c>
      <c r="E15" s="16" t="str">
        <f t="shared" si="2"/>
        <v/>
      </c>
      <c r="F15" s="16" t="str">
        <f t="shared" si="3"/>
        <v/>
      </c>
      <c r="G15" s="16" t="str">
        <f t="shared" si="4"/>
        <v/>
      </c>
      <c r="H15" s="17" t="str">
        <f t="shared" si="5"/>
        <v/>
      </c>
      <c r="I15" s="52" t="e">
        <f>Données!#REF! &amp; ""</f>
        <v>#REF!</v>
      </c>
      <c r="J15" s="52" t="e">
        <f>Données!#REF! &amp; ""</f>
        <v>#REF!</v>
      </c>
      <c r="K15" s="52" t="e">
        <f>Données!#REF! &amp; ""</f>
        <v>#REF!</v>
      </c>
      <c r="L15" s="49" t="e">
        <f>Données!#REF! &amp; " " &amp;Données!#REF!</f>
        <v>#REF!</v>
      </c>
      <c r="M15" s="50" t="e">
        <f>Données!#REF! &amp; " " &amp;Données!#REF!</f>
        <v>#REF!</v>
      </c>
      <c r="N15" s="49" t="e">
        <f>TRIM(Données!#REF! &amp; " " &amp;Données!#REF! &amp; " " &amp; Données!#REF! &amp; " " &amp; Données!#REF! &amp; " " &amp; Données!#REF!)</f>
        <v>#REF!</v>
      </c>
      <c r="O15" s="49" t="e">
        <f t="shared" si="17"/>
        <v>#REF!</v>
      </c>
      <c r="P15" s="49">
        <f t="shared" si="16"/>
        <v>14</v>
      </c>
      <c r="Q15" s="36"/>
      <c r="S15" s="9" t="s">
        <v>210</v>
      </c>
      <c r="T15" s="10" t="s">
        <v>104</v>
      </c>
      <c r="U15" s="10" t="str">
        <f t="shared" si="6"/>
        <v>lundi 13h à 14h</v>
      </c>
      <c r="V15" s="10" t="str">
        <f t="shared" si="7"/>
        <v>mardi 13h à 14h</v>
      </c>
      <c r="W15" s="10" t="str">
        <f t="shared" si="7"/>
        <v>mercredi 13h à 14h</v>
      </c>
      <c r="X15" s="10" t="str">
        <f t="shared" si="7"/>
        <v>jeudi 13h à 14h</v>
      </c>
      <c r="Y15" s="10" t="str">
        <f t="shared" si="7"/>
        <v>vendredi 13h à 14h</v>
      </c>
      <c r="Z15" s="10" t="str">
        <f t="shared" si="7"/>
        <v>samedi 13h à 14h</v>
      </c>
      <c r="AA15" s="10" t="str">
        <f t="shared" si="7"/>
        <v>dimanche 13h à 14h</v>
      </c>
      <c r="AC15" s="11" t="s">
        <v>104</v>
      </c>
      <c r="AD15" s="16" t="str">
        <f t="shared" si="15"/>
        <v/>
      </c>
      <c r="AE15" s="16" t="str">
        <f t="shared" si="8"/>
        <v/>
      </c>
      <c r="AF15" s="16" t="str">
        <f t="shared" si="9"/>
        <v/>
      </c>
      <c r="AG15" s="16" t="str">
        <f t="shared" si="10"/>
        <v/>
      </c>
      <c r="AH15" s="16" t="str">
        <f t="shared" si="11"/>
        <v/>
      </c>
      <c r="AI15" s="16" t="str">
        <f t="shared" si="12"/>
        <v/>
      </c>
      <c r="AJ15" s="16" t="str">
        <f t="shared" si="13"/>
        <v/>
      </c>
    </row>
    <row r="16" spans="1:36" x14ac:dyDescent="0.15">
      <c r="A16" s="11" t="s">
        <v>105</v>
      </c>
      <c r="B16" s="23" t="str">
        <f t="shared" si="14"/>
        <v/>
      </c>
      <c r="C16" s="16" t="str">
        <f t="shared" si="0"/>
        <v/>
      </c>
      <c r="D16" s="16" t="str">
        <f t="shared" si="1"/>
        <v/>
      </c>
      <c r="E16" s="16" t="str">
        <f t="shared" si="2"/>
        <v/>
      </c>
      <c r="F16" s="16" t="str">
        <f t="shared" si="3"/>
        <v/>
      </c>
      <c r="G16" s="16" t="str">
        <f t="shared" si="4"/>
        <v/>
      </c>
      <c r="H16" s="17" t="str">
        <f t="shared" si="5"/>
        <v/>
      </c>
      <c r="I16" s="52" t="e">
        <f>Données!#REF! &amp; ""</f>
        <v>#REF!</v>
      </c>
      <c r="J16" s="52" t="e">
        <f>Données!#REF! &amp; ""</f>
        <v>#REF!</v>
      </c>
      <c r="K16" s="52" t="e">
        <f>Données!#REF! &amp; ""</f>
        <v>#REF!</v>
      </c>
      <c r="L16" s="49" t="e">
        <f>Données!#REF! &amp; " " &amp;Données!#REF!</f>
        <v>#REF!</v>
      </c>
      <c r="M16" s="50" t="e">
        <f>Données!#REF! &amp; " " &amp;Données!#REF!</f>
        <v>#REF!</v>
      </c>
      <c r="N16" s="49" t="e">
        <f>TRIM(Données!#REF! &amp; " " &amp;Données!#REF! &amp; " " &amp; Données!#REF! &amp; " " &amp; Données!#REF! &amp; " " &amp; Données!#REF!)</f>
        <v>#REF!</v>
      </c>
      <c r="O16" s="49" t="e">
        <f t="shared" si="17"/>
        <v>#REF!</v>
      </c>
      <c r="P16" s="49">
        <f t="shared" si="16"/>
        <v>15</v>
      </c>
      <c r="Q16" s="36"/>
      <c r="S16" s="9" t="s">
        <v>211</v>
      </c>
      <c r="T16" s="10" t="s">
        <v>105</v>
      </c>
      <c r="U16" s="10" t="str">
        <f t="shared" si="6"/>
        <v>lundi 14h à 15h</v>
      </c>
      <c r="V16" s="10" t="str">
        <f t="shared" si="7"/>
        <v>mardi 14h à 15h</v>
      </c>
      <c r="W16" s="10" t="str">
        <f t="shared" si="7"/>
        <v>mercredi 14h à 15h</v>
      </c>
      <c r="X16" s="10" t="str">
        <f t="shared" si="7"/>
        <v>jeudi 14h à 15h</v>
      </c>
      <c r="Y16" s="10" t="str">
        <f t="shared" si="7"/>
        <v>vendredi 14h à 15h</v>
      </c>
      <c r="Z16" s="10" t="str">
        <f t="shared" si="7"/>
        <v>samedi 14h à 15h</v>
      </c>
      <c r="AA16" s="10" t="str">
        <f t="shared" si="7"/>
        <v>dimanche 14h à 15h</v>
      </c>
      <c r="AC16" s="11" t="s">
        <v>105</v>
      </c>
      <c r="AD16" s="16" t="str">
        <f t="shared" si="15"/>
        <v/>
      </c>
      <c r="AE16" s="16" t="str">
        <f t="shared" si="8"/>
        <v/>
      </c>
      <c r="AF16" s="16" t="str">
        <f t="shared" si="9"/>
        <v/>
      </c>
      <c r="AG16" s="16" t="str">
        <f t="shared" si="10"/>
        <v/>
      </c>
      <c r="AH16" s="16" t="str">
        <f t="shared" si="11"/>
        <v/>
      </c>
      <c r="AI16" s="16" t="str">
        <f t="shared" si="12"/>
        <v/>
      </c>
      <c r="AJ16" s="16" t="str">
        <f t="shared" si="13"/>
        <v/>
      </c>
    </row>
    <row r="17" spans="1:36" x14ac:dyDescent="0.15">
      <c r="A17" s="11" t="s">
        <v>106</v>
      </c>
      <c r="B17" s="23" t="str">
        <f t="shared" si="14"/>
        <v/>
      </c>
      <c r="C17" s="16" t="str">
        <f t="shared" si="0"/>
        <v/>
      </c>
      <c r="D17" s="16" t="str">
        <f t="shared" si="1"/>
        <v/>
      </c>
      <c r="E17" s="16" t="str">
        <f t="shared" si="2"/>
        <v/>
      </c>
      <c r="F17" s="16" t="str">
        <f t="shared" si="3"/>
        <v/>
      </c>
      <c r="G17" s="16" t="str">
        <f t="shared" si="4"/>
        <v/>
      </c>
      <c r="H17" s="17" t="str">
        <f t="shared" si="5"/>
        <v/>
      </c>
      <c r="I17" s="52" t="e">
        <f>Données!#REF! &amp; ""</f>
        <v>#REF!</v>
      </c>
      <c r="J17" s="52" t="e">
        <f>Données!#REF! &amp; ""</f>
        <v>#REF!</v>
      </c>
      <c r="K17" s="52" t="e">
        <f>Données!#REF! &amp; ""</f>
        <v>#REF!</v>
      </c>
      <c r="L17" s="49" t="e">
        <f>Données!#REF! &amp; " " &amp;Données!#REF!</f>
        <v>#REF!</v>
      </c>
      <c r="M17" s="50" t="e">
        <f>Données!#REF! &amp; " " &amp;Données!#REF!</f>
        <v>#REF!</v>
      </c>
      <c r="N17" s="49" t="e">
        <f>TRIM(Données!#REF! &amp; " " &amp;Données!#REF! &amp; " " &amp; Données!#REF! &amp; " " &amp; Données!#REF! &amp; " " &amp; Données!#REF!)</f>
        <v>#REF!</v>
      </c>
      <c r="O17" s="49" t="e">
        <f t="shared" si="17"/>
        <v>#REF!</v>
      </c>
      <c r="P17" s="49">
        <f t="shared" si="16"/>
        <v>16</v>
      </c>
      <c r="Q17" s="36"/>
      <c r="S17" s="9"/>
      <c r="T17" s="10" t="s">
        <v>106</v>
      </c>
      <c r="U17" s="10" t="str">
        <f t="shared" si="6"/>
        <v>lundi 15h à 16h</v>
      </c>
      <c r="V17" s="10" t="str">
        <f t="shared" si="7"/>
        <v>mardi 15h à 16h</v>
      </c>
      <c r="W17" s="10" t="str">
        <f t="shared" si="7"/>
        <v>mercredi 15h à 16h</v>
      </c>
      <c r="X17" s="10" t="str">
        <f t="shared" si="7"/>
        <v>jeudi 15h à 16h</v>
      </c>
      <c r="Y17" s="10" t="str">
        <f t="shared" si="7"/>
        <v>vendredi 15h à 16h</v>
      </c>
      <c r="Z17" s="10" t="str">
        <f t="shared" si="7"/>
        <v>samedi 15h à 16h</v>
      </c>
      <c r="AA17" s="10" t="str">
        <f t="shared" si="7"/>
        <v>dimanche 15h à 16h</v>
      </c>
      <c r="AC17" s="11" t="s">
        <v>106</v>
      </c>
      <c r="AD17" s="16" t="str">
        <f t="shared" si="15"/>
        <v/>
      </c>
      <c r="AE17" s="16" t="str">
        <f t="shared" si="8"/>
        <v/>
      </c>
      <c r="AF17" s="16" t="str">
        <f t="shared" si="9"/>
        <v/>
      </c>
      <c r="AG17" s="16" t="str">
        <f t="shared" si="10"/>
        <v/>
      </c>
      <c r="AH17" s="16" t="str">
        <f t="shared" si="11"/>
        <v/>
      </c>
      <c r="AI17" s="16" t="str">
        <f t="shared" si="12"/>
        <v/>
      </c>
      <c r="AJ17" s="16" t="str">
        <f t="shared" si="13"/>
        <v/>
      </c>
    </row>
    <row r="18" spans="1:36" x14ac:dyDescent="0.15">
      <c r="A18" s="11" t="s">
        <v>107</v>
      </c>
      <c r="B18" s="23" t="str">
        <f t="shared" si="14"/>
        <v/>
      </c>
      <c r="C18" s="16" t="str">
        <f t="shared" si="0"/>
        <v/>
      </c>
      <c r="D18" s="16" t="str">
        <f t="shared" si="1"/>
        <v/>
      </c>
      <c r="E18" s="16" t="str">
        <f t="shared" si="2"/>
        <v/>
      </c>
      <c r="F18" s="16" t="str">
        <f t="shared" si="3"/>
        <v/>
      </c>
      <c r="G18" s="16" t="str">
        <f t="shared" si="4"/>
        <v/>
      </c>
      <c r="H18" s="17" t="str">
        <f t="shared" si="5"/>
        <v/>
      </c>
      <c r="I18" s="52" t="e">
        <f>Données!#REF! &amp; ""</f>
        <v>#REF!</v>
      </c>
      <c r="J18" s="52" t="e">
        <f>Données!#REF! &amp; ""</f>
        <v>#REF!</v>
      </c>
      <c r="K18" s="52" t="e">
        <f>Données!#REF! &amp; ""</f>
        <v>#REF!</v>
      </c>
      <c r="L18" s="49" t="e">
        <f>Données!#REF! &amp; " " &amp;Données!#REF!</f>
        <v>#REF!</v>
      </c>
      <c r="M18" s="50" t="e">
        <f>Données!#REF! &amp; " " &amp;Données!#REF!</f>
        <v>#REF!</v>
      </c>
      <c r="N18" s="49" t="e">
        <f>TRIM(Données!#REF! &amp; " " &amp;Données!#REF! &amp; " " &amp; Données!#REF! &amp; " " &amp; Données!#REF! &amp; " " &amp; Données!#REF!)</f>
        <v>#REF!</v>
      </c>
      <c r="O18" s="49" t="e">
        <f t="shared" si="17"/>
        <v>#REF!</v>
      </c>
      <c r="P18" s="49">
        <f t="shared" si="16"/>
        <v>17</v>
      </c>
      <c r="Q18" s="36"/>
      <c r="T18" s="10" t="s">
        <v>107</v>
      </c>
      <c r="U18" s="10" t="str">
        <f t="shared" si="6"/>
        <v>lundi 16h à 17h</v>
      </c>
      <c r="V18" s="10" t="str">
        <f t="shared" ref="V18:AA18" si="18">V$1 &amp; " " &amp; $T18</f>
        <v>mardi 16h à 17h</v>
      </c>
      <c r="W18" s="10" t="str">
        <f t="shared" si="18"/>
        <v>mercredi 16h à 17h</v>
      </c>
      <c r="X18" s="10" t="str">
        <f t="shared" si="18"/>
        <v>jeudi 16h à 17h</v>
      </c>
      <c r="Y18" s="10" t="str">
        <f t="shared" si="18"/>
        <v>vendredi 16h à 17h</v>
      </c>
      <c r="Z18" s="10" t="str">
        <f t="shared" si="18"/>
        <v>samedi 16h à 17h</v>
      </c>
      <c r="AA18" s="10" t="str">
        <f t="shared" si="18"/>
        <v>dimanche 16h à 17h</v>
      </c>
      <c r="AC18" s="11" t="s">
        <v>107</v>
      </c>
      <c r="AD18" s="16" t="str">
        <f t="shared" si="15"/>
        <v/>
      </c>
      <c r="AE18" s="16" t="str">
        <f t="shared" si="8"/>
        <v/>
      </c>
      <c r="AF18" s="16" t="str">
        <f t="shared" si="9"/>
        <v/>
      </c>
      <c r="AG18" s="16" t="str">
        <f t="shared" si="10"/>
        <v/>
      </c>
      <c r="AH18" s="16" t="str">
        <f t="shared" si="11"/>
        <v/>
      </c>
      <c r="AI18" s="16" t="str">
        <f t="shared" si="12"/>
        <v/>
      </c>
      <c r="AJ18" s="16" t="str">
        <f t="shared" si="13"/>
        <v/>
      </c>
    </row>
    <row r="19" spans="1:36" x14ac:dyDescent="0.15">
      <c r="A19" s="11" t="s">
        <v>108</v>
      </c>
      <c r="B19" s="23" t="str">
        <f t="shared" si="14"/>
        <v/>
      </c>
      <c r="C19" s="16" t="str">
        <f t="shared" si="0"/>
        <v/>
      </c>
      <c r="D19" s="16" t="str">
        <f t="shared" si="1"/>
        <v/>
      </c>
      <c r="E19" s="16" t="str">
        <f t="shared" si="2"/>
        <v/>
      </c>
      <c r="F19" s="16" t="str">
        <f t="shared" si="3"/>
        <v/>
      </c>
      <c r="G19" s="16" t="str">
        <f t="shared" si="4"/>
        <v/>
      </c>
      <c r="H19" s="17" t="str">
        <f t="shared" si="5"/>
        <v/>
      </c>
      <c r="I19" s="52" t="e">
        <f>Données!#REF! &amp; ""</f>
        <v>#REF!</v>
      </c>
      <c r="J19" s="52" t="e">
        <f>Données!#REF! &amp; ""</f>
        <v>#REF!</v>
      </c>
      <c r="K19" s="52" t="e">
        <f>Données!#REF! &amp; ""</f>
        <v>#REF!</v>
      </c>
      <c r="L19" s="49" t="e">
        <f>Données!#REF! &amp; " " &amp;Données!#REF!</f>
        <v>#REF!</v>
      </c>
      <c r="M19" s="50" t="e">
        <f>Données!#REF! &amp; " " &amp;Données!#REF!</f>
        <v>#REF!</v>
      </c>
      <c r="N19" s="49" t="e">
        <f>TRIM(Données!#REF! &amp; " " &amp;Données!#REF! &amp; " " &amp; Données!#REF! &amp; " " &amp; Données!#REF! &amp; " " &amp; Données!#REF!)</f>
        <v>#REF!</v>
      </c>
      <c r="O19" s="49" t="e">
        <f t="shared" si="17"/>
        <v>#REF!</v>
      </c>
      <c r="P19" s="49">
        <f t="shared" si="16"/>
        <v>18</v>
      </c>
      <c r="Q19" s="36"/>
      <c r="T19" s="10" t="s">
        <v>108</v>
      </c>
      <c r="U19" s="10" t="str">
        <f t="shared" ref="U19:AA25" si="19">U$1 &amp; " " &amp; $T19</f>
        <v>lundi 17h à 18h</v>
      </c>
      <c r="V19" s="10" t="str">
        <f t="shared" si="19"/>
        <v>mardi 17h à 18h</v>
      </c>
      <c r="W19" s="10" t="str">
        <f t="shared" si="19"/>
        <v>mercredi 17h à 18h</v>
      </c>
      <c r="X19" s="10" t="str">
        <f t="shared" si="19"/>
        <v>jeudi 17h à 18h</v>
      </c>
      <c r="Y19" s="10" t="str">
        <f t="shared" si="19"/>
        <v>vendredi 17h à 18h</v>
      </c>
      <c r="Z19" s="10" t="str">
        <f t="shared" si="19"/>
        <v>samedi 17h à 18h</v>
      </c>
      <c r="AA19" s="10" t="str">
        <f t="shared" si="19"/>
        <v>dimanche 17h à 18h</v>
      </c>
      <c r="AC19" s="11" t="s">
        <v>108</v>
      </c>
      <c r="AD19" s="16" t="str">
        <f t="shared" si="15"/>
        <v/>
      </c>
      <c r="AE19" s="16" t="str">
        <f t="shared" si="8"/>
        <v/>
      </c>
      <c r="AF19" s="16" t="str">
        <f t="shared" si="9"/>
        <v/>
      </c>
      <c r="AG19" s="16" t="str">
        <f t="shared" si="10"/>
        <v/>
      </c>
      <c r="AH19" s="16" t="str">
        <f t="shared" si="11"/>
        <v/>
      </c>
      <c r="AI19" s="16" t="str">
        <f t="shared" si="12"/>
        <v/>
      </c>
      <c r="AJ19" s="16" t="str">
        <f t="shared" si="13"/>
        <v/>
      </c>
    </row>
    <row r="20" spans="1:36" x14ac:dyDescent="0.15">
      <c r="A20" s="11" t="s">
        <v>109</v>
      </c>
      <c r="B20" s="23" t="str">
        <f t="shared" si="14"/>
        <v/>
      </c>
      <c r="C20" s="16" t="str">
        <f t="shared" si="0"/>
        <v/>
      </c>
      <c r="D20" s="16" t="str">
        <f t="shared" si="1"/>
        <v/>
      </c>
      <c r="E20" s="16" t="str">
        <f t="shared" si="2"/>
        <v/>
      </c>
      <c r="F20" s="16" t="str">
        <f t="shared" si="3"/>
        <v/>
      </c>
      <c r="G20" s="16" t="str">
        <f t="shared" si="4"/>
        <v/>
      </c>
      <c r="H20" s="17" t="str">
        <f t="shared" si="5"/>
        <v/>
      </c>
      <c r="I20" s="52" t="e">
        <f>Données!#REF! &amp; ""</f>
        <v>#REF!</v>
      </c>
      <c r="J20" s="52" t="e">
        <f>Données!#REF! &amp; ""</f>
        <v>#REF!</v>
      </c>
      <c r="K20" s="52" t="e">
        <f>Données!#REF! &amp; ""</f>
        <v>#REF!</v>
      </c>
      <c r="L20" s="49" t="e">
        <f>Données!#REF! &amp; " " &amp;Données!#REF!</f>
        <v>#REF!</v>
      </c>
      <c r="M20" s="50" t="e">
        <f>Données!#REF! &amp; " " &amp;Données!#REF!</f>
        <v>#REF!</v>
      </c>
      <c r="N20" s="49" t="e">
        <f>TRIM(Données!#REF! &amp; " " &amp;Données!#REF! &amp; " " &amp; Données!#REF! &amp; " " &amp; Données!#REF! &amp; " " &amp; Données!#REF!)</f>
        <v>#REF!</v>
      </c>
      <c r="O20" s="49" t="e">
        <f t="shared" si="17"/>
        <v>#REF!</v>
      </c>
      <c r="P20" s="49">
        <f t="shared" si="16"/>
        <v>19</v>
      </c>
      <c r="Q20" s="36"/>
      <c r="T20" s="10" t="s">
        <v>109</v>
      </c>
      <c r="U20" s="10" t="str">
        <f t="shared" si="19"/>
        <v>lundi 18h à 19h</v>
      </c>
      <c r="V20" s="10" t="str">
        <f t="shared" si="19"/>
        <v>mardi 18h à 19h</v>
      </c>
      <c r="W20" s="10" t="str">
        <f t="shared" si="19"/>
        <v>mercredi 18h à 19h</v>
      </c>
      <c r="X20" s="10" t="str">
        <f t="shared" si="19"/>
        <v>jeudi 18h à 19h</v>
      </c>
      <c r="Y20" s="10" t="str">
        <f t="shared" si="19"/>
        <v>vendredi 18h à 19h</v>
      </c>
      <c r="Z20" s="10" t="str">
        <f t="shared" si="19"/>
        <v>samedi 18h à 19h</v>
      </c>
      <c r="AA20" s="10" t="str">
        <f t="shared" si="19"/>
        <v>dimanche 18h à 19h</v>
      </c>
      <c r="AC20" s="11" t="s">
        <v>109</v>
      </c>
      <c r="AD20" s="16" t="str">
        <f t="shared" si="15"/>
        <v/>
      </c>
      <c r="AE20" s="16" t="str">
        <f t="shared" si="8"/>
        <v/>
      </c>
      <c r="AF20" s="16" t="str">
        <f t="shared" si="9"/>
        <v/>
      </c>
      <c r="AG20" s="16" t="str">
        <f t="shared" si="10"/>
        <v/>
      </c>
      <c r="AH20" s="16" t="str">
        <f t="shared" si="11"/>
        <v/>
      </c>
      <c r="AI20" s="16" t="str">
        <f t="shared" si="12"/>
        <v/>
      </c>
      <c r="AJ20" s="16" t="str">
        <f t="shared" si="13"/>
        <v/>
      </c>
    </row>
    <row r="21" spans="1:36" x14ac:dyDescent="0.15">
      <c r="A21" s="11" t="s">
        <v>110</v>
      </c>
      <c r="B21" s="23" t="str">
        <f t="shared" si="14"/>
        <v/>
      </c>
      <c r="C21" s="16" t="str">
        <f t="shared" si="0"/>
        <v/>
      </c>
      <c r="D21" s="16" t="str">
        <f t="shared" si="1"/>
        <v/>
      </c>
      <c r="E21" s="16" t="str">
        <f t="shared" si="2"/>
        <v/>
      </c>
      <c r="F21" s="16" t="str">
        <f t="shared" si="3"/>
        <v/>
      </c>
      <c r="G21" s="16" t="str">
        <f t="shared" si="4"/>
        <v/>
      </c>
      <c r="H21" s="17" t="str">
        <f t="shared" si="5"/>
        <v/>
      </c>
      <c r="I21" s="52" t="e">
        <f>Données!#REF! &amp; ""</f>
        <v>#REF!</v>
      </c>
      <c r="J21" s="52" t="e">
        <f>Données!#REF! &amp; ""</f>
        <v>#REF!</v>
      </c>
      <c r="K21" s="52" t="e">
        <f>Données!#REF! &amp; ""</f>
        <v>#REF!</v>
      </c>
      <c r="L21" s="49" t="e">
        <f>Données!#REF! &amp; " " &amp;Données!#REF!</f>
        <v>#REF!</v>
      </c>
      <c r="M21" s="50" t="e">
        <f>Données!#REF! &amp; " " &amp;Données!#REF!</f>
        <v>#REF!</v>
      </c>
      <c r="N21" s="49" t="e">
        <f>TRIM(Données!#REF! &amp; " " &amp;Données!#REF! &amp; " " &amp; Données!#REF! &amp; " " &amp; Données!#REF! &amp; " " &amp; Données!#REF!)</f>
        <v>#REF!</v>
      </c>
      <c r="O21" s="49" t="e">
        <f t="shared" si="17"/>
        <v>#REF!</v>
      </c>
      <c r="P21" s="49">
        <f t="shared" si="16"/>
        <v>20</v>
      </c>
      <c r="Q21" s="36"/>
      <c r="T21" s="10" t="s">
        <v>110</v>
      </c>
      <c r="U21" s="10" t="str">
        <f t="shared" si="19"/>
        <v>lundi 19h à 20h</v>
      </c>
      <c r="V21" s="10" t="str">
        <f t="shared" si="19"/>
        <v>mardi 19h à 20h</v>
      </c>
      <c r="W21" s="10" t="str">
        <f t="shared" si="19"/>
        <v>mercredi 19h à 20h</v>
      </c>
      <c r="X21" s="10" t="str">
        <f t="shared" si="19"/>
        <v>jeudi 19h à 20h</v>
      </c>
      <c r="Y21" s="10" t="str">
        <f t="shared" si="19"/>
        <v>vendredi 19h à 20h</v>
      </c>
      <c r="Z21" s="10" t="str">
        <f t="shared" si="19"/>
        <v>samedi 19h à 20h</v>
      </c>
      <c r="AA21" s="10" t="str">
        <f t="shared" si="19"/>
        <v>dimanche 19h à 20h</v>
      </c>
      <c r="AC21" s="11" t="s">
        <v>110</v>
      </c>
      <c r="AD21" s="16" t="str">
        <f t="shared" si="15"/>
        <v/>
      </c>
      <c r="AE21" s="16" t="str">
        <f t="shared" si="8"/>
        <v/>
      </c>
      <c r="AF21" s="16" t="str">
        <f t="shared" si="9"/>
        <v/>
      </c>
      <c r="AG21" s="16" t="str">
        <f t="shared" si="10"/>
        <v/>
      </c>
      <c r="AH21" s="16" t="str">
        <f t="shared" si="11"/>
        <v/>
      </c>
      <c r="AI21" s="16" t="str">
        <f t="shared" si="12"/>
        <v/>
      </c>
      <c r="AJ21" s="16" t="str">
        <f t="shared" si="13"/>
        <v/>
      </c>
    </row>
    <row r="22" spans="1:36" x14ac:dyDescent="0.15">
      <c r="A22" s="11" t="s">
        <v>111</v>
      </c>
      <c r="B22" s="23" t="str">
        <f t="shared" si="14"/>
        <v/>
      </c>
      <c r="C22" s="16" t="str">
        <f t="shared" si="0"/>
        <v/>
      </c>
      <c r="D22" s="16" t="str">
        <f t="shared" si="1"/>
        <v/>
      </c>
      <c r="E22" s="16" t="str">
        <f t="shared" si="2"/>
        <v/>
      </c>
      <c r="F22" s="16" t="str">
        <f t="shared" si="3"/>
        <v/>
      </c>
      <c r="G22" s="16" t="str">
        <f t="shared" si="4"/>
        <v/>
      </c>
      <c r="H22" s="17" t="str">
        <f t="shared" si="5"/>
        <v/>
      </c>
      <c r="I22" s="52" t="e">
        <f>Données!#REF! &amp; ""</f>
        <v>#REF!</v>
      </c>
      <c r="J22" s="52" t="e">
        <f>Données!#REF! &amp; ""</f>
        <v>#REF!</v>
      </c>
      <c r="K22" s="52" t="e">
        <f>Données!#REF! &amp; ""</f>
        <v>#REF!</v>
      </c>
      <c r="L22" s="49" t="e">
        <f>Données!#REF! &amp; " " &amp;Données!#REF!</f>
        <v>#REF!</v>
      </c>
      <c r="M22" s="50" t="e">
        <f>Données!#REF! &amp; " " &amp;Données!#REF!</f>
        <v>#REF!</v>
      </c>
      <c r="N22" s="49" t="e">
        <f>TRIM(Données!#REF! &amp; " " &amp;Données!#REF! &amp; " " &amp; Données!#REF! &amp; " " &amp; Données!#REF! &amp; " " &amp; Données!#REF!)</f>
        <v>#REF!</v>
      </c>
      <c r="O22" s="49" t="e">
        <f t="shared" si="17"/>
        <v>#REF!</v>
      </c>
      <c r="P22" s="49">
        <f t="shared" si="16"/>
        <v>21</v>
      </c>
      <c r="Q22" s="36"/>
      <c r="T22" s="10" t="s">
        <v>111</v>
      </c>
      <c r="U22" s="10" t="str">
        <f t="shared" si="19"/>
        <v>lundi 20h à 21h</v>
      </c>
      <c r="V22" s="10" t="str">
        <f t="shared" si="19"/>
        <v>mardi 20h à 21h</v>
      </c>
      <c r="W22" s="10" t="str">
        <f t="shared" si="19"/>
        <v>mercredi 20h à 21h</v>
      </c>
      <c r="X22" s="10" t="str">
        <f t="shared" si="19"/>
        <v>jeudi 20h à 21h</v>
      </c>
      <c r="Y22" s="10" t="str">
        <f t="shared" si="19"/>
        <v>vendredi 20h à 21h</v>
      </c>
      <c r="Z22" s="10" t="str">
        <f t="shared" si="19"/>
        <v>samedi 20h à 21h</v>
      </c>
      <c r="AA22" s="10" t="str">
        <f t="shared" si="19"/>
        <v>dimanche 20h à 21h</v>
      </c>
      <c r="AC22" s="11" t="s">
        <v>111</v>
      </c>
      <c r="AD22" s="16" t="str">
        <f t="shared" si="15"/>
        <v/>
      </c>
      <c r="AE22" s="16" t="str">
        <f t="shared" si="8"/>
        <v/>
      </c>
      <c r="AF22" s="16" t="str">
        <f t="shared" si="9"/>
        <v/>
      </c>
      <c r="AG22" s="16" t="str">
        <f t="shared" si="10"/>
        <v/>
      </c>
      <c r="AH22" s="16" t="str">
        <f t="shared" si="11"/>
        <v/>
      </c>
      <c r="AI22" s="16" t="str">
        <f t="shared" si="12"/>
        <v/>
      </c>
      <c r="AJ22" s="16" t="str">
        <f t="shared" si="13"/>
        <v/>
      </c>
    </row>
    <row r="23" spans="1:36" x14ac:dyDescent="0.15">
      <c r="A23" s="11" t="s">
        <v>83</v>
      </c>
      <c r="B23" s="23" t="str">
        <f t="shared" si="14"/>
        <v/>
      </c>
      <c r="C23" s="16" t="str">
        <f t="shared" si="0"/>
        <v/>
      </c>
      <c r="D23" s="16" t="str">
        <f t="shared" si="1"/>
        <v/>
      </c>
      <c r="E23" s="16" t="str">
        <f t="shared" si="2"/>
        <v/>
      </c>
      <c r="F23" s="16" t="str">
        <f t="shared" si="3"/>
        <v/>
      </c>
      <c r="G23" s="16" t="str">
        <f t="shared" si="4"/>
        <v/>
      </c>
      <c r="H23" s="17" t="str">
        <f t="shared" si="5"/>
        <v/>
      </c>
      <c r="I23" s="52" t="e">
        <f>Données!#REF! &amp; ""</f>
        <v>#REF!</v>
      </c>
      <c r="J23" s="52" t="e">
        <f>Données!#REF! &amp; ""</f>
        <v>#REF!</v>
      </c>
      <c r="K23" s="52" t="e">
        <f>Données!#REF! &amp; ""</f>
        <v>#REF!</v>
      </c>
      <c r="L23" s="49" t="e">
        <f>Données!#REF! &amp; " " &amp;Données!#REF!</f>
        <v>#REF!</v>
      </c>
      <c r="M23" s="50" t="e">
        <f>Données!#REF! &amp; " " &amp;Données!#REF!</f>
        <v>#REF!</v>
      </c>
      <c r="N23" s="49" t="e">
        <f>TRIM(Données!#REF! &amp; " " &amp;Données!#REF! &amp; " " &amp; Données!#REF! &amp; " " &amp; Données!#REF! &amp; " " &amp; Données!#REF!)</f>
        <v>#REF!</v>
      </c>
      <c r="O23" s="49" t="e">
        <f t="shared" si="17"/>
        <v>#REF!</v>
      </c>
      <c r="P23" s="49">
        <f t="shared" si="16"/>
        <v>22</v>
      </c>
      <c r="Q23" s="36"/>
      <c r="T23" s="10" t="s">
        <v>83</v>
      </c>
      <c r="U23" s="10" t="str">
        <f t="shared" si="19"/>
        <v>lundi 21h à 22h</v>
      </c>
      <c r="V23" s="10" t="str">
        <f t="shared" si="19"/>
        <v>mardi 21h à 22h</v>
      </c>
      <c r="W23" s="10" t="str">
        <f t="shared" si="19"/>
        <v>mercredi 21h à 22h</v>
      </c>
      <c r="X23" s="10" t="str">
        <f t="shared" si="19"/>
        <v>jeudi 21h à 22h</v>
      </c>
      <c r="Y23" s="10" t="str">
        <f t="shared" si="19"/>
        <v>vendredi 21h à 22h</v>
      </c>
      <c r="Z23" s="10" t="str">
        <f t="shared" si="19"/>
        <v>samedi 21h à 22h</v>
      </c>
      <c r="AA23" s="10" t="str">
        <f t="shared" si="19"/>
        <v>dimanche 21h à 22h</v>
      </c>
      <c r="AC23" s="11" t="s">
        <v>83</v>
      </c>
      <c r="AD23" s="16" t="str">
        <f t="shared" si="15"/>
        <v/>
      </c>
      <c r="AE23" s="16" t="str">
        <f t="shared" si="8"/>
        <v/>
      </c>
      <c r="AF23" s="16" t="str">
        <f t="shared" si="9"/>
        <v/>
      </c>
      <c r="AG23" s="16" t="str">
        <f t="shared" si="10"/>
        <v/>
      </c>
      <c r="AH23" s="16" t="str">
        <f t="shared" si="11"/>
        <v/>
      </c>
      <c r="AI23" s="16" t="str">
        <f t="shared" si="12"/>
        <v/>
      </c>
      <c r="AJ23" s="16" t="str">
        <f t="shared" si="13"/>
        <v/>
      </c>
    </row>
    <row r="24" spans="1:36" x14ac:dyDescent="0.15">
      <c r="A24" s="11" t="s">
        <v>84</v>
      </c>
      <c r="B24" s="23" t="str">
        <f t="shared" si="14"/>
        <v/>
      </c>
      <c r="C24" s="16" t="str">
        <f t="shared" si="0"/>
        <v/>
      </c>
      <c r="D24" s="16" t="str">
        <f t="shared" si="1"/>
        <v/>
      </c>
      <c r="E24" s="16" t="str">
        <f t="shared" si="2"/>
        <v/>
      </c>
      <c r="F24" s="16" t="str">
        <f t="shared" si="3"/>
        <v/>
      </c>
      <c r="G24" s="16" t="str">
        <f t="shared" si="4"/>
        <v/>
      </c>
      <c r="H24" s="17" t="str">
        <f t="shared" si="5"/>
        <v/>
      </c>
      <c r="I24" s="52" t="e">
        <f>Données!#REF! &amp; ""</f>
        <v>#REF!</v>
      </c>
      <c r="J24" s="52" t="e">
        <f>Données!#REF! &amp; ""</f>
        <v>#REF!</v>
      </c>
      <c r="K24" s="52" t="e">
        <f>Données!#REF! &amp; ""</f>
        <v>#REF!</v>
      </c>
      <c r="L24" s="49" t="e">
        <f>Données!#REF! &amp; " " &amp;Données!#REF!</f>
        <v>#REF!</v>
      </c>
      <c r="M24" s="50" t="e">
        <f>Données!#REF! &amp; " " &amp;Données!#REF!</f>
        <v>#REF!</v>
      </c>
      <c r="N24" s="49" t="e">
        <f>TRIM(Données!#REF! &amp; " " &amp;Données!#REF! &amp; " " &amp; Données!#REF! &amp; " " &amp; Données!#REF! &amp; " " &amp; Données!#REF!)</f>
        <v>#REF!</v>
      </c>
      <c r="O24" s="49" t="e">
        <f t="shared" si="17"/>
        <v>#REF!</v>
      </c>
      <c r="P24" s="49">
        <f t="shared" si="16"/>
        <v>23</v>
      </c>
      <c r="Q24" s="36"/>
      <c r="T24" s="10" t="s">
        <v>84</v>
      </c>
      <c r="U24" s="10" t="str">
        <f t="shared" si="19"/>
        <v>lundi 22h à 23h</v>
      </c>
      <c r="V24" s="10" t="str">
        <f t="shared" si="19"/>
        <v>mardi 22h à 23h</v>
      </c>
      <c r="W24" s="10" t="str">
        <f t="shared" si="19"/>
        <v>mercredi 22h à 23h</v>
      </c>
      <c r="X24" s="10" t="str">
        <f t="shared" si="19"/>
        <v>jeudi 22h à 23h</v>
      </c>
      <c r="Y24" s="10" t="str">
        <f t="shared" si="19"/>
        <v>vendredi 22h à 23h</v>
      </c>
      <c r="Z24" s="10" t="str">
        <f t="shared" si="19"/>
        <v>samedi 22h à 23h</v>
      </c>
      <c r="AA24" s="10" t="str">
        <f t="shared" si="19"/>
        <v>dimanche 22h à 23h</v>
      </c>
      <c r="AC24" s="11" t="s">
        <v>84</v>
      </c>
      <c r="AD24" s="16" t="str">
        <f t="shared" si="15"/>
        <v/>
      </c>
      <c r="AE24" s="16" t="str">
        <f t="shared" si="8"/>
        <v/>
      </c>
      <c r="AF24" s="16" t="str">
        <f t="shared" si="9"/>
        <v/>
      </c>
      <c r="AG24" s="16" t="str">
        <f t="shared" si="10"/>
        <v/>
      </c>
      <c r="AH24" s="16" t="str">
        <f t="shared" si="11"/>
        <v/>
      </c>
      <c r="AI24" s="16" t="str">
        <f t="shared" si="12"/>
        <v/>
      </c>
      <c r="AJ24" s="16" t="str">
        <f t="shared" si="13"/>
        <v/>
      </c>
    </row>
    <row r="25" spans="1:36" x14ac:dyDescent="0.15">
      <c r="A25" s="12" t="s">
        <v>85</v>
      </c>
      <c r="B25" s="24" t="str">
        <f t="shared" si="14"/>
        <v/>
      </c>
      <c r="C25" s="18" t="str">
        <f t="shared" si="0"/>
        <v/>
      </c>
      <c r="D25" s="18" t="str">
        <f t="shared" si="1"/>
        <v/>
      </c>
      <c r="E25" s="18" t="str">
        <f t="shared" si="2"/>
        <v/>
      </c>
      <c r="F25" s="18" t="str">
        <f t="shared" si="3"/>
        <v/>
      </c>
      <c r="G25" s="18" t="str">
        <f t="shared" si="4"/>
        <v/>
      </c>
      <c r="H25" s="19" t="str">
        <f t="shared" si="5"/>
        <v/>
      </c>
      <c r="I25" s="52" t="e">
        <f>Données!#REF! &amp; ""</f>
        <v>#REF!</v>
      </c>
      <c r="J25" s="52" t="e">
        <f>Données!#REF! &amp; ""</f>
        <v>#REF!</v>
      </c>
      <c r="K25" s="52" t="e">
        <f>Données!#REF! &amp; ""</f>
        <v>#REF!</v>
      </c>
      <c r="L25" s="49" t="e">
        <f>Données!#REF! &amp; " " &amp;Données!#REF!</f>
        <v>#REF!</v>
      </c>
      <c r="M25" s="50" t="e">
        <f>Données!#REF! &amp; " " &amp;Données!#REF!</f>
        <v>#REF!</v>
      </c>
      <c r="N25" s="49" t="e">
        <f>TRIM(Données!#REF! &amp; " " &amp;Données!#REF! &amp; " " &amp; Données!#REF! &amp; " " &amp; Données!#REF! &amp; " " &amp; Données!#REF!)</f>
        <v>#REF!</v>
      </c>
      <c r="O25" s="49" t="e">
        <f t="shared" si="17"/>
        <v>#REF!</v>
      </c>
      <c r="P25" s="49">
        <f t="shared" si="16"/>
        <v>24</v>
      </c>
      <c r="T25" s="86" t="s">
        <v>85</v>
      </c>
      <c r="U25" s="86" t="str">
        <f t="shared" si="19"/>
        <v>lundi 23h à minuit</v>
      </c>
      <c r="V25" s="86" t="str">
        <f t="shared" si="19"/>
        <v>mardi 23h à minuit</v>
      </c>
      <c r="W25" s="86" t="str">
        <f t="shared" si="19"/>
        <v>mercredi 23h à minuit</v>
      </c>
      <c r="X25" s="86" t="str">
        <f t="shared" si="19"/>
        <v>jeudi 23h à minuit</v>
      </c>
      <c r="Y25" s="86" t="str">
        <f t="shared" si="19"/>
        <v>vendredi 23h à minuit</v>
      </c>
      <c r="Z25" s="86" t="str">
        <f t="shared" si="19"/>
        <v>samedi 23h à minuit</v>
      </c>
      <c r="AA25" s="86" t="str">
        <f t="shared" si="19"/>
        <v>dimanche 23h à minuit</v>
      </c>
      <c r="AC25" s="12" t="s">
        <v>85</v>
      </c>
      <c r="AD25" s="16" t="str">
        <f t="shared" si="15"/>
        <v/>
      </c>
      <c r="AE25" s="16" t="str">
        <f t="shared" si="8"/>
        <v/>
      </c>
      <c r="AF25" s="16" t="str">
        <f t="shared" si="9"/>
        <v/>
      </c>
      <c r="AG25" s="16" t="str">
        <f t="shared" si="10"/>
        <v/>
      </c>
      <c r="AH25" s="16" t="str">
        <f t="shared" si="11"/>
        <v/>
      </c>
      <c r="AI25" s="16" t="str">
        <f t="shared" si="12"/>
        <v/>
      </c>
      <c r="AJ25" s="16" t="str">
        <f t="shared" si="13"/>
        <v/>
      </c>
    </row>
    <row r="26" spans="1:36" x14ac:dyDescent="0.15">
      <c r="B26" s="54" t="str">
        <f t="shared" ref="B26:H26" ca="1" si="20">IFERROR(VLOOKUP(CELL("contenu",U26),$L$2:$M$500,2,FALSE),"")</f>
        <v/>
      </c>
      <c r="C26" s="54" t="str">
        <f t="shared" ca="1" si="20"/>
        <v/>
      </c>
      <c r="D26" s="54" t="str">
        <f t="shared" ca="1" si="20"/>
        <v/>
      </c>
      <c r="E26" s="54" t="str">
        <f t="shared" ca="1" si="20"/>
        <v/>
      </c>
      <c r="F26" s="54" t="str">
        <f t="shared" ca="1" si="20"/>
        <v/>
      </c>
      <c r="G26" s="54" t="str">
        <f t="shared" ca="1" si="20"/>
        <v/>
      </c>
      <c r="H26" s="85" t="str">
        <f t="shared" ca="1" si="20"/>
        <v/>
      </c>
      <c r="I26" s="52" t="e">
        <f>Données!#REF! &amp; ""</f>
        <v>#REF!</v>
      </c>
      <c r="J26" s="52" t="e">
        <f>Données!#REF! &amp; ""</f>
        <v>#REF!</v>
      </c>
      <c r="K26" s="52" t="e">
        <f>Données!#REF! &amp; ""</f>
        <v>#REF!</v>
      </c>
      <c r="L26" s="49" t="e">
        <f>Données!#REF! &amp; " " &amp;Données!#REF!</f>
        <v>#REF!</v>
      </c>
      <c r="M26" s="50" t="e">
        <f>Données!#REF! &amp; " " &amp;Données!#REF!</f>
        <v>#REF!</v>
      </c>
      <c r="N26" s="49" t="e">
        <f>TRIM(Données!#REF! &amp; " " &amp;Données!#REF! &amp; " " &amp; Données!#REF! &amp; " " &amp; Données!#REF! &amp; " " &amp; Données!#REF!)</f>
        <v>#REF!</v>
      </c>
      <c r="O26" s="49" t="e">
        <f t="shared" si="17"/>
        <v>#REF!</v>
      </c>
      <c r="P26" s="49">
        <f t="shared" si="16"/>
        <v>25</v>
      </c>
      <c r="T26" s="54"/>
      <c r="U26" s="54"/>
      <c r="V26" s="54"/>
      <c r="W26" s="54"/>
      <c r="X26" s="54"/>
      <c r="Y26" s="54"/>
      <c r="Z26" s="54"/>
      <c r="AA26" s="54"/>
      <c r="AD26" s="54"/>
      <c r="AE26" s="54"/>
      <c r="AF26" s="54"/>
      <c r="AG26" s="54"/>
      <c r="AH26" s="54"/>
      <c r="AI26" s="54"/>
      <c r="AJ26" s="85"/>
    </row>
    <row r="27" spans="1:36" x14ac:dyDescent="0.15">
      <c r="A27" t="s">
        <v>42</v>
      </c>
      <c r="I27" s="52" t="e">
        <f>Données!#REF! &amp; ""</f>
        <v>#REF!</v>
      </c>
      <c r="J27" s="52" t="e">
        <f>Données!#REF! &amp; ""</f>
        <v>#REF!</v>
      </c>
      <c r="K27" s="52" t="e">
        <f>Données!#REF! &amp; ""</f>
        <v>#REF!</v>
      </c>
      <c r="L27" s="49" t="e">
        <f>Données!#REF! &amp; " " &amp;Données!#REF!</f>
        <v>#REF!</v>
      </c>
      <c r="M27" s="50" t="e">
        <f>Données!#REF! &amp; " " &amp;Données!#REF!</f>
        <v>#REF!</v>
      </c>
      <c r="N27" s="49" t="e">
        <f>TRIM(Données!#REF! &amp; " " &amp;Données!#REF! &amp; " " &amp; Données!#REF! &amp; " " &amp; Données!#REF! &amp; " " &amp; Données!#REF!)</f>
        <v>#REF!</v>
      </c>
      <c r="O27" s="49" t="e">
        <f t="shared" si="17"/>
        <v>#REF!</v>
      </c>
      <c r="P27" s="49">
        <f t="shared" si="16"/>
        <v>26</v>
      </c>
      <c r="AC27" t="s">
        <v>52</v>
      </c>
    </row>
    <row r="28" spans="1:36" x14ac:dyDescent="0.15">
      <c r="I28" s="52" t="e">
        <f>Données!#REF! &amp; ""</f>
        <v>#REF!</v>
      </c>
      <c r="J28" s="52" t="e">
        <f>Données!#REF! &amp; ""</f>
        <v>#REF!</v>
      </c>
      <c r="K28" s="52" t="e">
        <f>Données!#REF! &amp; ""</f>
        <v>#REF!</v>
      </c>
      <c r="L28" s="49" t="e">
        <f>Données!#REF! &amp; " " &amp;Données!#REF!</f>
        <v>#REF!</v>
      </c>
      <c r="M28" s="50" t="e">
        <f>Données!#REF! &amp; " " &amp;Données!#REF!</f>
        <v>#REF!</v>
      </c>
      <c r="N28" s="49" t="e">
        <f>TRIM(Données!#REF! &amp; " " &amp;Données!#REF! &amp; " " &amp; Données!#REF! &amp; " " &amp; Données!#REF! &amp; " " &amp; Données!#REF!)</f>
        <v>#REF!</v>
      </c>
      <c r="O28" s="49" t="e">
        <f t="shared" si="17"/>
        <v>#REF!</v>
      </c>
      <c r="P28" s="49">
        <f t="shared" si="16"/>
        <v>27</v>
      </c>
    </row>
    <row r="29" spans="1:36" x14ac:dyDescent="0.15">
      <c r="I29" s="52" t="e">
        <f>Données!#REF! &amp; ""</f>
        <v>#REF!</v>
      </c>
      <c r="J29" s="52" t="e">
        <f>Données!#REF! &amp; ""</f>
        <v>#REF!</v>
      </c>
      <c r="K29" s="52" t="e">
        <f>Données!#REF! &amp; ""</f>
        <v>#REF!</v>
      </c>
      <c r="L29" s="49" t="e">
        <f>Données!#REF! &amp; " " &amp;Données!#REF!</f>
        <v>#REF!</v>
      </c>
      <c r="M29" s="50" t="e">
        <f>Données!#REF! &amp; " " &amp;Données!#REF!</f>
        <v>#REF!</v>
      </c>
      <c r="N29" s="49" t="e">
        <f>TRIM(Données!#REF! &amp; " " &amp;Données!#REF! &amp; " " &amp; Données!#REF! &amp; " " &amp; Données!#REF! &amp; " " &amp; Données!#REF!)</f>
        <v>#REF!</v>
      </c>
      <c r="O29" s="49" t="e">
        <f t="shared" si="17"/>
        <v>#REF!</v>
      </c>
      <c r="P29" s="49">
        <f t="shared" si="16"/>
        <v>28</v>
      </c>
    </row>
    <row r="30" spans="1:36" x14ac:dyDescent="0.15">
      <c r="A30" s="2"/>
      <c r="B30" s="1" t="s">
        <v>225</v>
      </c>
      <c r="C30" s="1" t="s">
        <v>207</v>
      </c>
      <c r="D30" s="1" t="s">
        <v>226</v>
      </c>
      <c r="E30" s="1" t="s">
        <v>227</v>
      </c>
      <c r="F30" s="1" t="s">
        <v>228</v>
      </c>
      <c r="G30" s="1" t="s">
        <v>229</v>
      </c>
      <c r="H30" s="1" t="s">
        <v>230</v>
      </c>
      <c r="I30" s="52" t="e">
        <f>Données!#REF! &amp; ""</f>
        <v>#REF!</v>
      </c>
      <c r="J30" s="52" t="e">
        <f>Données!#REF! &amp; ""</f>
        <v>#REF!</v>
      </c>
      <c r="K30" s="52" t="e">
        <f>Données!#REF! &amp; ""</f>
        <v>#REF!</v>
      </c>
      <c r="L30" s="49" t="e">
        <f>Données!#REF! &amp; " " &amp;Données!#REF!</f>
        <v>#REF!</v>
      </c>
      <c r="M30" s="50" t="e">
        <f>Données!#REF! &amp; " " &amp;Données!#REF!</f>
        <v>#REF!</v>
      </c>
      <c r="N30" s="49" t="e">
        <f>TRIM(Données!#REF! &amp; " " &amp;Données!#REF! &amp; " " &amp; Données!#REF! &amp; " " &amp; Données!#REF! &amp; " " &amp; Données!#REF!)</f>
        <v>#REF!</v>
      </c>
      <c r="O30" s="49" t="e">
        <f t="shared" si="17"/>
        <v>#REF!</v>
      </c>
      <c r="P30" s="49">
        <f t="shared" si="16"/>
        <v>29</v>
      </c>
    </row>
    <row r="31" spans="1:36" x14ac:dyDescent="0.15">
      <c r="A31" s="11" t="s">
        <v>98</v>
      </c>
      <c r="B31" s="2" t="str">
        <f t="shared" ref="B31:B54" si="21">IFERROR("$L$"&amp; (VLOOKUP(U2 &amp; B2,$O$2:$P$500,2,FALSE)+2) &amp; ":$N$500","")</f>
        <v/>
      </c>
      <c r="C31" s="13" t="str">
        <f t="shared" ref="C31:C54" si="22">IFERROR("$L$"&amp; (VLOOKUP(V2 &amp; C2,$O$2:$P$500,2,FALSE)+2) &amp; ":$N$500","")</f>
        <v/>
      </c>
      <c r="D31" s="13" t="str">
        <f>IFERROR("$L$"&amp; (VLOOKUP(W2 &amp; D2,$O$2:$P$500,2,FALSE)+2) &amp; ":$N$500","")</f>
        <v/>
      </c>
      <c r="E31" s="13" t="str">
        <f t="shared" ref="E31:E54" si="23">IFERROR("$L$"&amp; (VLOOKUP(X2 &amp; E2,$O$2:$P$500,2,FALSE)+2) &amp; ":$N$500","")</f>
        <v/>
      </c>
      <c r="F31" s="13" t="str">
        <f t="shared" ref="F31:F54" si="24">IFERROR("$L$"&amp; (VLOOKUP(Y2 &amp; F2,$O$2:$P$500,2,FALSE)+2) &amp; ":$N$500","")</f>
        <v/>
      </c>
      <c r="G31" s="13" t="str">
        <f t="shared" ref="G31:G54" si="25">IFERROR("$L$"&amp; (VLOOKUP(Z2 &amp; G2,$O$2:$P$500,2,FALSE)+2) &amp; ":$N$500","")</f>
        <v/>
      </c>
      <c r="H31" s="14" t="str">
        <f t="shared" ref="H31:H54" si="26">IFERROR("$L$"&amp; (VLOOKUP(AA2 &amp; H2,$O$2:$P$500,2,FALSE)+2) &amp; ":$N$500","")</f>
        <v/>
      </c>
      <c r="I31" s="52" t="e">
        <f>Données!#REF! &amp; ""</f>
        <v>#REF!</v>
      </c>
      <c r="J31" s="52" t="e">
        <f>Données!#REF! &amp; ""</f>
        <v>#REF!</v>
      </c>
      <c r="K31" s="52" t="e">
        <f>Données!#REF! &amp; ""</f>
        <v>#REF!</v>
      </c>
      <c r="L31" s="49" t="e">
        <f>Données!#REF! &amp; " " &amp;Données!#REF!</f>
        <v>#REF!</v>
      </c>
      <c r="M31" s="50" t="e">
        <f>Données!#REF! &amp; " " &amp;Données!#REF!</f>
        <v>#REF!</v>
      </c>
      <c r="N31" s="49" t="e">
        <f>TRIM(Données!#REF! &amp; " " &amp;Données!#REF! &amp; " " &amp; Données!#REF! &amp; " " &amp; Données!#REF! &amp; " " &amp; Données!#REF!)</f>
        <v>#REF!</v>
      </c>
      <c r="O31" s="49" t="e">
        <f t="shared" si="17"/>
        <v>#REF!</v>
      </c>
      <c r="P31" s="49">
        <f t="shared" si="16"/>
        <v>30</v>
      </c>
      <c r="S31" s="58" t="s">
        <v>23</v>
      </c>
      <c r="T31" s="58"/>
      <c r="U31" s="59" t="str">
        <f>IFERROR("K"&amp; (VLOOKUP("Oui",K2:P500,6,FALSE)+2) &amp; ":N500","")</f>
        <v/>
      </c>
      <c r="V31" s="58" t="str">
        <f ca="1">IFERROR(VLOOKUP("Oui",INDIRECT(U31),4,FALSE),"")</f>
        <v/>
      </c>
      <c r="W31" s="58"/>
    </row>
    <row r="32" spans="1:36" x14ac:dyDescent="0.15">
      <c r="A32" s="11" t="s">
        <v>99</v>
      </c>
      <c r="B32" s="3" t="str">
        <f t="shared" si="21"/>
        <v/>
      </c>
      <c r="C32" s="5" t="str">
        <f t="shared" si="22"/>
        <v/>
      </c>
      <c r="D32" s="5" t="str">
        <f t="shared" ref="D32:D54" si="27">IFERROR("$L$"&amp; (VLOOKUP(W3 &amp; D3,$O$2:$P$500,2,FALSE)+2) &amp; ":$N$500","")</f>
        <v/>
      </c>
      <c r="E32" s="5" t="str">
        <f t="shared" si="23"/>
        <v/>
      </c>
      <c r="F32" s="5" t="str">
        <f t="shared" si="24"/>
        <v/>
      </c>
      <c r="G32" s="5" t="str">
        <f t="shared" si="25"/>
        <v/>
      </c>
      <c r="H32" s="6" t="str">
        <f t="shared" si="26"/>
        <v/>
      </c>
      <c r="I32" s="52" t="e">
        <f>Données!#REF! &amp; ""</f>
        <v>#REF!</v>
      </c>
      <c r="J32" s="52" t="e">
        <f>Données!#REF! &amp; ""</f>
        <v>#REF!</v>
      </c>
      <c r="K32" s="52" t="e">
        <f>Données!#REF! &amp; ""</f>
        <v>#REF!</v>
      </c>
      <c r="L32" s="49" t="e">
        <f>Données!#REF! &amp; " " &amp;Données!#REF!</f>
        <v>#REF!</v>
      </c>
      <c r="M32" s="50" t="e">
        <f>Données!#REF! &amp; " " &amp;Données!#REF!</f>
        <v>#REF!</v>
      </c>
      <c r="N32" s="49" t="e">
        <f>TRIM(Données!#REF! &amp; " " &amp;Données!#REF! &amp; " " &amp; Données!#REF! &amp; " " &amp; Données!#REF! &amp; " " &amp; Données!#REF!)</f>
        <v>#REF!</v>
      </c>
      <c r="O32" s="49" t="e">
        <f t="shared" si="17"/>
        <v>#REF!</v>
      </c>
      <c r="P32" s="49">
        <f t="shared" si="16"/>
        <v>31</v>
      </c>
      <c r="S32" s="59" t="s">
        <v>25</v>
      </c>
      <c r="T32" s="58"/>
      <c r="U32" s="59" t="str">
        <f>IFERROR("J"&amp; (VLOOKUP("Nuit",J2:P500,7,FALSE)+2) &amp; ":N500","")</f>
        <v/>
      </c>
      <c r="V32" s="58" t="str">
        <f ca="1">IFERROR(VLOOKUP("Nuit",INDIRECT(U32),5,FALSE),"")</f>
        <v/>
      </c>
      <c r="W32" s="58"/>
    </row>
    <row r="33" spans="1:23" x14ac:dyDescent="0.15">
      <c r="A33" s="11" t="s">
        <v>213</v>
      </c>
      <c r="B33" s="3" t="str">
        <f t="shared" si="21"/>
        <v/>
      </c>
      <c r="C33" s="5" t="str">
        <f t="shared" si="22"/>
        <v/>
      </c>
      <c r="D33" s="5" t="str">
        <f t="shared" si="27"/>
        <v/>
      </c>
      <c r="E33" s="5" t="str">
        <f t="shared" si="23"/>
        <v/>
      </c>
      <c r="F33" s="5" t="str">
        <f t="shared" si="24"/>
        <v/>
      </c>
      <c r="G33" s="5" t="str">
        <f t="shared" si="25"/>
        <v/>
      </c>
      <c r="H33" s="6" t="str">
        <f t="shared" si="26"/>
        <v/>
      </c>
      <c r="I33" s="52" t="e">
        <f>Données!#REF! &amp; ""</f>
        <v>#REF!</v>
      </c>
      <c r="J33" s="52" t="e">
        <f>Données!#REF! &amp; ""</f>
        <v>#REF!</v>
      </c>
      <c r="K33" s="52" t="e">
        <f>Données!#REF! &amp; ""</f>
        <v>#REF!</v>
      </c>
      <c r="L33" s="49" t="e">
        <f>Données!#REF! &amp; " " &amp;Données!#REF!</f>
        <v>#REF!</v>
      </c>
      <c r="M33" s="50" t="e">
        <f>Données!#REF! &amp; " " &amp;Données!#REF!</f>
        <v>#REF!</v>
      </c>
      <c r="N33" s="49" t="e">
        <f>TRIM(Données!#REF! &amp; " " &amp;Données!#REF! &amp; " " &amp; Données!#REF! &amp; " " &amp; Données!#REF! &amp; " " &amp; Données!#REF!)</f>
        <v>#REF!</v>
      </c>
      <c r="O33" s="49" t="e">
        <f t="shared" si="17"/>
        <v>#REF!</v>
      </c>
      <c r="P33" s="49">
        <f t="shared" si="16"/>
        <v>32</v>
      </c>
      <c r="S33" s="58" t="s">
        <v>59</v>
      </c>
      <c r="T33" s="58"/>
      <c r="U33" s="59" t="str">
        <f>IFERROR("J"&amp; (VLOOKUP("Matin",J2:P500,7,FALSE)+2) &amp; ":N500","")</f>
        <v/>
      </c>
      <c r="V33" s="58" t="str">
        <f ca="1">IFERROR(VLOOKUP("Matin",INDIRECT(U33),5,FALSE),"")</f>
        <v/>
      </c>
      <c r="W33" s="58"/>
    </row>
    <row r="34" spans="1:23" x14ac:dyDescent="0.15">
      <c r="A34" s="11" t="s">
        <v>214</v>
      </c>
      <c r="B34" s="3" t="str">
        <f t="shared" si="21"/>
        <v/>
      </c>
      <c r="C34" s="5" t="str">
        <f t="shared" si="22"/>
        <v/>
      </c>
      <c r="D34" s="5" t="str">
        <f t="shared" si="27"/>
        <v/>
      </c>
      <c r="E34" s="5" t="str">
        <f t="shared" si="23"/>
        <v/>
      </c>
      <c r="F34" s="5" t="str">
        <f t="shared" si="24"/>
        <v/>
      </c>
      <c r="G34" s="5" t="str">
        <f t="shared" si="25"/>
        <v/>
      </c>
      <c r="H34" s="6" t="str">
        <f t="shared" si="26"/>
        <v/>
      </c>
      <c r="I34" s="52" t="e">
        <f>Données!#REF! &amp; ""</f>
        <v>#REF!</v>
      </c>
      <c r="J34" s="52" t="e">
        <f>Données!#REF! &amp; ""</f>
        <v>#REF!</v>
      </c>
      <c r="K34" s="52" t="e">
        <f>Données!#REF! &amp; ""</f>
        <v>#REF!</v>
      </c>
      <c r="L34" s="49" t="e">
        <f>Données!#REF! &amp; " " &amp;Données!#REF!</f>
        <v>#REF!</v>
      </c>
      <c r="M34" s="50" t="e">
        <f>Données!#REF! &amp; " " &amp;Données!#REF!</f>
        <v>#REF!</v>
      </c>
      <c r="N34" s="49" t="e">
        <f>TRIM(Données!#REF! &amp; " " &amp;Données!#REF! &amp; " " &amp; Données!#REF! &amp; " " &amp; Données!#REF! &amp; " " &amp; Données!#REF!)</f>
        <v>#REF!</v>
      </c>
      <c r="O34" s="49" t="e">
        <f t="shared" si="17"/>
        <v>#REF!</v>
      </c>
      <c r="P34" s="49">
        <f t="shared" si="16"/>
        <v>33</v>
      </c>
      <c r="S34" s="58" t="s">
        <v>24</v>
      </c>
      <c r="T34" s="58"/>
      <c r="U34" s="58" t="str">
        <f>IFERROR("J"&amp; (VLOOKUP("Après-Midi",J2:P500,7,FALSE)+2) &amp; ":N500","")</f>
        <v/>
      </c>
      <c r="V34" s="58" t="str">
        <f ca="1">IFERROR(VLOOKUP("Après-Midi",INDIRECT(U34),5,FALSE),"")</f>
        <v/>
      </c>
      <c r="W34" s="58"/>
    </row>
    <row r="35" spans="1:23" x14ac:dyDescent="0.15">
      <c r="A35" s="11" t="s">
        <v>215</v>
      </c>
      <c r="B35" s="3" t="str">
        <f t="shared" si="21"/>
        <v/>
      </c>
      <c r="C35" s="5" t="str">
        <f t="shared" si="22"/>
        <v/>
      </c>
      <c r="D35" s="5" t="str">
        <f t="shared" si="27"/>
        <v/>
      </c>
      <c r="E35" s="5" t="str">
        <f t="shared" si="23"/>
        <v/>
      </c>
      <c r="F35" s="5" t="str">
        <f t="shared" si="24"/>
        <v/>
      </c>
      <c r="G35" s="5" t="str">
        <f t="shared" si="25"/>
        <v/>
      </c>
      <c r="H35" s="6" t="str">
        <f t="shared" si="26"/>
        <v/>
      </c>
      <c r="I35" s="52" t="e">
        <f>Données!#REF! &amp; ""</f>
        <v>#REF!</v>
      </c>
      <c r="J35" s="52" t="e">
        <f>Données!#REF! &amp; ""</f>
        <v>#REF!</v>
      </c>
      <c r="K35" s="52" t="e">
        <f>Données!#REF! &amp; ""</f>
        <v>#REF!</v>
      </c>
      <c r="L35" s="49" t="e">
        <f>Données!#REF! &amp; " " &amp;Données!#REF!</f>
        <v>#REF!</v>
      </c>
      <c r="M35" s="50" t="e">
        <f>Données!#REF! &amp; " " &amp;Données!#REF!</f>
        <v>#REF!</v>
      </c>
      <c r="N35" s="49" t="e">
        <f>TRIM(Données!#REF! &amp; " " &amp;Données!#REF! &amp; " " &amp; Données!#REF! &amp; " " &amp; Données!#REF! &amp; " " &amp; Données!#REF!)</f>
        <v>#REF!</v>
      </c>
      <c r="O35" s="49" t="e">
        <f t="shared" si="17"/>
        <v>#REF!</v>
      </c>
      <c r="P35" s="49">
        <f t="shared" si="16"/>
        <v>34</v>
      </c>
      <c r="S35" s="58" t="s">
        <v>60</v>
      </c>
      <c r="T35" s="58"/>
      <c r="U35" s="58" t="str">
        <f>IFERROR("J"&amp; (VLOOKUP("Soir",J2:P500,7,FALSE)+2) &amp; ":N500","")</f>
        <v/>
      </c>
      <c r="V35" s="58" t="str">
        <f ca="1">IFERROR(VLOOKUP("Soir",INDIRECT(U35),5,FALSE),"")</f>
        <v/>
      </c>
      <c r="W35" s="58"/>
    </row>
    <row r="36" spans="1:23" x14ac:dyDescent="0.15">
      <c r="A36" s="11" t="s">
        <v>216</v>
      </c>
      <c r="B36" s="3" t="str">
        <f t="shared" si="21"/>
        <v/>
      </c>
      <c r="C36" s="5" t="str">
        <f t="shared" si="22"/>
        <v/>
      </c>
      <c r="D36" s="5" t="str">
        <f t="shared" si="27"/>
        <v/>
      </c>
      <c r="E36" s="5" t="str">
        <f t="shared" si="23"/>
        <v/>
      </c>
      <c r="F36" s="5" t="str">
        <f t="shared" si="24"/>
        <v/>
      </c>
      <c r="G36" s="5" t="str">
        <f t="shared" si="25"/>
        <v/>
      </c>
      <c r="H36" s="6" t="str">
        <f t="shared" si="26"/>
        <v/>
      </c>
      <c r="I36" s="52" t="e">
        <f>Données!#REF! &amp; ""</f>
        <v>#REF!</v>
      </c>
      <c r="J36" s="52" t="e">
        <f>Données!#REF! &amp; ""</f>
        <v>#REF!</v>
      </c>
      <c r="K36" s="52" t="e">
        <f>Données!#REF! &amp; ""</f>
        <v>#REF!</v>
      </c>
      <c r="L36" s="49" t="e">
        <f>Données!#REF! &amp; " " &amp;Données!#REF!</f>
        <v>#REF!</v>
      </c>
      <c r="M36" s="50" t="e">
        <f>Données!#REF! &amp; " " &amp;Données!#REF!</f>
        <v>#REF!</v>
      </c>
      <c r="N36" s="49" t="e">
        <f>TRIM(Données!#REF! &amp; " " &amp;Données!#REF! &amp; " " &amp; Données!#REF! &amp; " " &amp; Données!#REF! &amp; " " &amp; Données!#REF!)</f>
        <v>#REF!</v>
      </c>
      <c r="O36" s="49" t="e">
        <f t="shared" si="17"/>
        <v>#REF!</v>
      </c>
      <c r="P36" s="49">
        <f t="shared" si="16"/>
        <v>35</v>
      </c>
      <c r="S36" s="58" t="s">
        <v>61</v>
      </c>
      <c r="T36" s="58"/>
      <c r="U36" s="58" t="str">
        <f ca="1">IFERROR("I"&amp; (VLOOKUP(CELL("contenu",T2),I$2:P$500,8,FALSE)+2) &amp; ":N500","")</f>
        <v/>
      </c>
      <c r="V36" s="58" t="str">
        <f ca="1">IFERROR(VLOOKUP(CELL("contenu", T2),INDIRECT(U36),6,FALSE),"")</f>
        <v/>
      </c>
      <c r="W36" s="58"/>
    </row>
    <row r="37" spans="1:23" x14ac:dyDescent="0.15">
      <c r="A37" s="11" t="s">
        <v>218</v>
      </c>
      <c r="B37" s="3" t="str">
        <f t="shared" si="21"/>
        <v/>
      </c>
      <c r="C37" s="5" t="str">
        <f t="shared" si="22"/>
        <v/>
      </c>
      <c r="D37" s="5" t="str">
        <f t="shared" si="27"/>
        <v/>
      </c>
      <c r="E37" s="5" t="str">
        <f t="shared" si="23"/>
        <v/>
      </c>
      <c r="F37" s="5" t="str">
        <f t="shared" si="24"/>
        <v/>
      </c>
      <c r="G37" s="5" t="str">
        <f t="shared" si="25"/>
        <v/>
      </c>
      <c r="H37" s="6" t="str">
        <f t="shared" si="26"/>
        <v/>
      </c>
      <c r="I37" s="52" t="e">
        <f>Données!#REF! &amp; ""</f>
        <v>#REF!</v>
      </c>
      <c r="J37" s="52" t="e">
        <f>Données!#REF! &amp; ""</f>
        <v>#REF!</v>
      </c>
      <c r="K37" s="52" t="e">
        <f>Données!#REF! &amp; ""</f>
        <v>#REF!</v>
      </c>
      <c r="L37" s="49" t="e">
        <f>Données!#REF! &amp; " " &amp;Données!#REF!</f>
        <v>#REF!</v>
      </c>
      <c r="M37" s="50" t="e">
        <f>Données!#REF! &amp; " " &amp;Données!#REF!</f>
        <v>#REF!</v>
      </c>
      <c r="N37" s="49" t="e">
        <f>TRIM(Données!#REF! &amp; " " &amp;Données!#REF! &amp; " " &amp; Données!#REF! &amp; " " &amp; Données!#REF! &amp; " " &amp; Données!#REF!)</f>
        <v>#REF!</v>
      </c>
      <c r="O37" s="49" t="e">
        <f t="shared" si="17"/>
        <v>#REF!</v>
      </c>
      <c r="P37" s="49">
        <f t="shared" si="16"/>
        <v>36</v>
      </c>
      <c r="S37" s="58" t="s">
        <v>61</v>
      </c>
      <c r="T37" s="58"/>
      <c r="U37" s="58" t="str">
        <f t="shared" ref="U37:U59" ca="1" si="28">IFERROR("I"&amp; (VLOOKUP(CELL("contenu",T3),I$2:P$500,8,FALSE)+2) &amp; ":N500","")</f>
        <v/>
      </c>
      <c r="V37" s="58" t="str">
        <f t="shared" ref="V37:V58" ca="1" si="29">IFERROR(VLOOKUP(CELL("contenu", T3),INDIRECT(U37),6,FALSE),"")</f>
        <v/>
      </c>
      <c r="W37" s="58"/>
    </row>
    <row r="38" spans="1:23" x14ac:dyDescent="0.15">
      <c r="A38" s="11" t="s">
        <v>220</v>
      </c>
      <c r="B38" s="3" t="str">
        <f t="shared" si="21"/>
        <v/>
      </c>
      <c r="C38" s="5" t="str">
        <f t="shared" si="22"/>
        <v/>
      </c>
      <c r="D38" s="5" t="str">
        <f t="shared" si="27"/>
        <v/>
      </c>
      <c r="E38" s="5" t="str">
        <f t="shared" si="23"/>
        <v/>
      </c>
      <c r="F38" s="5" t="str">
        <f t="shared" si="24"/>
        <v/>
      </c>
      <c r="G38" s="5" t="str">
        <f t="shared" si="25"/>
        <v/>
      </c>
      <c r="H38" s="6" t="str">
        <f t="shared" si="26"/>
        <v/>
      </c>
      <c r="I38" s="52" t="e">
        <f>Données!#REF! &amp; ""</f>
        <v>#REF!</v>
      </c>
      <c r="J38" s="52" t="e">
        <f>Données!#REF! &amp; ""</f>
        <v>#REF!</v>
      </c>
      <c r="K38" s="52" t="e">
        <f>Données!#REF! &amp; ""</f>
        <v>#REF!</v>
      </c>
      <c r="L38" s="49" t="e">
        <f>Données!#REF! &amp; " " &amp;Données!#REF!</f>
        <v>#REF!</v>
      </c>
      <c r="M38" s="50" t="e">
        <f>Données!#REF! &amp; " " &amp;Données!#REF!</f>
        <v>#REF!</v>
      </c>
      <c r="N38" s="49" t="e">
        <f>TRIM(Données!#REF! &amp; " " &amp;Données!#REF! &amp; " " &amp; Données!#REF! &amp; " " &amp; Données!#REF! &amp; " " &amp; Données!#REF!)</f>
        <v>#REF!</v>
      </c>
      <c r="O38" s="49" t="e">
        <f t="shared" si="17"/>
        <v>#REF!</v>
      </c>
      <c r="P38" s="49">
        <f t="shared" si="16"/>
        <v>37</v>
      </c>
      <c r="S38" s="58" t="s">
        <v>61</v>
      </c>
      <c r="T38" s="58"/>
      <c r="U38" s="58" t="str">
        <f t="shared" ca="1" si="28"/>
        <v/>
      </c>
      <c r="V38" s="58" t="str">
        <f t="shared" ca="1" si="29"/>
        <v/>
      </c>
      <c r="W38" s="58"/>
    </row>
    <row r="39" spans="1:23" x14ac:dyDescent="0.15">
      <c r="A39" s="11" t="s">
        <v>222</v>
      </c>
      <c r="B39" s="3" t="str">
        <f t="shared" si="21"/>
        <v/>
      </c>
      <c r="C39" s="5" t="str">
        <f t="shared" si="22"/>
        <v/>
      </c>
      <c r="D39" s="5" t="str">
        <f t="shared" si="27"/>
        <v/>
      </c>
      <c r="E39" s="5" t="str">
        <f t="shared" si="23"/>
        <v/>
      </c>
      <c r="F39" s="5" t="str">
        <f t="shared" si="24"/>
        <v/>
      </c>
      <c r="G39" s="5" t="str">
        <f t="shared" si="25"/>
        <v/>
      </c>
      <c r="H39" s="6" t="str">
        <f t="shared" si="26"/>
        <v/>
      </c>
      <c r="I39" s="52" t="e">
        <f>Données!#REF! &amp; ""</f>
        <v>#REF!</v>
      </c>
      <c r="J39" s="52" t="e">
        <f>Données!#REF! &amp; ""</f>
        <v>#REF!</v>
      </c>
      <c r="K39" s="52" t="e">
        <f>Données!#REF! &amp; ""</f>
        <v>#REF!</v>
      </c>
      <c r="L39" s="49" t="e">
        <f>Données!#REF! &amp; " " &amp;Données!#REF!</f>
        <v>#REF!</v>
      </c>
      <c r="M39" s="50" t="e">
        <f>Données!#REF! &amp; " " &amp;Données!#REF!</f>
        <v>#REF!</v>
      </c>
      <c r="N39" s="49" t="e">
        <f>TRIM(Données!#REF! &amp; " " &amp;Données!#REF! &amp; " " &amp; Données!#REF! &amp; " " &amp; Données!#REF! &amp; " " &amp; Données!#REF!)</f>
        <v>#REF!</v>
      </c>
      <c r="O39" s="49" t="e">
        <f t="shared" si="17"/>
        <v>#REF!</v>
      </c>
      <c r="P39" s="49">
        <f t="shared" si="16"/>
        <v>38</v>
      </c>
      <c r="S39" s="58" t="s">
        <v>61</v>
      </c>
      <c r="T39" s="58"/>
      <c r="U39" s="58" t="str">
        <f t="shared" ca="1" si="28"/>
        <v/>
      </c>
      <c r="V39" s="58" t="str">
        <f t="shared" ca="1" si="29"/>
        <v/>
      </c>
      <c r="W39" s="58"/>
    </row>
    <row r="40" spans="1:23" x14ac:dyDescent="0.15">
      <c r="A40" s="11" t="s">
        <v>224</v>
      </c>
      <c r="B40" s="3" t="str">
        <f t="shared" si="21"/>
        <v/>
      </c>
      <c r="C40" s="5" t="str">
        <f t="shared" si="22"/>
        <v/>
      </c>
      <c r="D40" s="5" t="str">
        <f t="shared" si="27"/>
        <v/>
      </c>
      <c r="E40" s="5" t="str">
        <f t="shared" si="23"/>
        <v/>
      </c>
      <c r="F40" s="5" t="str">
        <f t="shared" si="24"/>
        <v/>
      </c>
      <c r="G40" s="5" t="str">
        <f t="shared" si="25"/>
        <v/>
      </c>
      <c r="H40" s="6" t="str">
        <f t="shared" si="26"/>
        <v/>
      </c>
      <c r="I40" s="52" t="e">
        <f>Données!#REF! &amp; ""</f>
        <v>#REF!</v>
      </c>
      <c r="J40" s="52" t="e">
        <f>Données!#REF! &amp; ""</f>
        <v>#REF!</v>
      </c>
      <c r="K40" s="52" t="e">
        <f>Données!#REF! &amp; ""</f>
        <v>#REF!</v>
      </c>
      <c r="L40" s="49" t="e">
        <f>Données!#REF! &amp; " " &amp;Données!#REF!</f>
        <v>#REF!</v>
      </c>
      <c r="M40" s="50" t="e">
        <f>Données!#REF! &amp; " " &amp;Données!#REF!</f>
        <v>#REF!</v>
      </c>
      <c r="N40" s="49" t="e">
        <f>TRIM(Données!#REF! &amp; " " &amp;Données!#REF! &amp; " " &amp; Données!#REF! &amp; " " &amp; Données!#REF! &amp; " " &amp; Données!#REF!)</f>
        <v>#REF!</v>
      </c>
      <c r="O40" s="49" t="e">
        <f t="shared" si="17"/>
        <v>#REF!</v>
      </c>
      <c r="P40" s="49">
        <f t="shared" si="16"/>
        <v>39</v>
      </c>
      <c r="S40" s="58" t="s">
        <v>61</v>
      </c>
      <c r="T40" s="58"/>
      <c r="U40" s="58" t="str">
        <f t="shared" ca="1" si="28"/>
        <v/>
      </c>
      <c r="V40" s="58" t="str">
        <f t="shared" ca="1" si="29"/>
        <v/>
      </c>
      <c r="W40" s="58"/>
    </row>
    <row r="41" spans="1:23" x14ac:dyDescent="0.15">
      <c r="A41" s="11" t="s">
        <v>232</v>
      </c>
      <c r="B41" s="3" t="str">
        <f t="shared" si="21"/>
        <v/>
      </c>
      <c r="C41" s="5" t="str">
        <f t="shared" si="22"/>
        <v/>
      </c>
      <c r="D41" s="5" t="str">
        <f t="shared" si="27"/>
        <v/>
      </c>
      <c r="E41" s="5" t="str">
        <f t="shared" si="23"/>
        <v/>
      </c>
      <c r="F41" s="5" t="str">
        <f t="shared" si="24"/>
        <v/>
      </c>
      <c r="G41" s="5" t="str">
        <f t="shared" si="25"/>
        <v/>
      </c>
      <c r="H41" s="6" t="str">
        <f t="shared" si="26"/>
        <v/>
      </c>
      <c r="I41" s="52" t="e">
        <f>Données!#REF! &amp; ""</f>
        <v>#REF!</v>
      </c>
      <c r="J41" s="52" t="e">
        <f>Données!#REF! &amp; ""</f>
        <v>#REF!</v>
      </c>
      <c r="K41" s="52" t="e">
        <f>Données!#REF! &amp; ""</f>
        <v>#REF!</v>
      </c>
      <c r="L41" s="49" t="e">
        <f>Données!#REF! &amp; " " &amp;Données!#REF!</f>
        <v>#REF!</v>
      </c>
      <c r="M41" s="50" t="e">
        <f>Données!#REF! &amp; " " &amp;Données!#REF!</f>
        <v>#REF!</v>
      </c>
      <c r="N41" s="49" t="e">
        <f>TRIM(Données!#REF! &amp; " " &amp;Données!#REF! &amp; " " &amp; Données!#REF! &amp; " " &amp; Données!#REF! &amp; " " &amp; Données!#REF!)</f>
        <v>#REF!</v>
      </c>
      <c r="O41" s="49" t="e">
        <f t="shared" si="17"/>
        <v>#REF!</v>
      </c>
      <c r="P41" s="49">
        <f t="shared" si="16"/>
        <v>40</v>
      </c>
      <c r="S41" s="58" t="s">
        <v>61</v>
      </c>
      <c r="T41" s="58"/>
      <c r="U41" s="58" t="str">
        <f t="shared" ca="1" si="28"/>
        <v/>
      </c>
      <c r="V41" s="58" t="str">
        <f t="shared" ca="1" si="29"/>
        <v/>
      </c>
      <c r="W41" s="58"/>
    </row>
    <row r="42" spans="1:23" x14ac:dyDescent="0.15">
      <c r="A42" s="11" t="s">
        <v>233</v>
      </c>
      <c r="B42" s="3" t="str">
        <f t="shared" si="21"/>
        <v/>
      </c>
      <c r="C42" s="5" t="str">
        <f t="shared" si="22"/>
        <v/>
      </c>
      <c r="D42" s="5" t="str">
        <f t="shared" si="27"/>
        <v/>
      </c>
      <c r="E42" s="5" t="str">
        <f t="shared" si="23"/>
        <v/>
      </c>
      <c r="F42" s="5" t="str">
        <f t="shared" si="24"/>
        <v/>
      </c>
      <c r="G42" s="5" t="str">
        <f t="shared" si="25"/>
        <v/>
      </c>
      <c r="H42" s="6" t="str">
        <f t="shared" si="26"/>
        <v/>
      </c>
      <c r="I42" s="52" t="e">
        <f>Données!#REF! &amp; ""</f>
        <v>#REF!</v>
      </c>
      <c r="J42" s="52" t="e">
        <f>Données!#REF! &amp; ""</f>
        <v>#REF!</v>
      </c>
      <c r="K42" s="52" t="e">
        <f>Données!#REF! &amp; ""</f>
        <v>#REF!</v>
      </c>
      <c r="L42" s="49" t="e">
        <f>Données!#REF! &amp; " " &amp;Données!#REF!</f>
        <v>#REF!</v>
      </c>
      <c r="M42" s="50" t="e">
        <f>Données!#REF! &amp; " " &amp;Données!#REF!</f>
        <v>#REF!</v>
      </c>
      <c r="N42" s="49" t="e">
        <f>TRIM(Données!#REF! &amp; " " &amp;Données!#REF! &amp; " " &amp; Données!#REF! &amp; " " &amp; Données!#REF! &amp; " " &amp; Données!#REF!)</f>
        <v>#REF!</v>
      </c>
      <c r="O42" s="49" t="e">
        <f t="shared" si="17"/>
        <v>#REF!</v>
      </c>
      <c r="P42" s="49">
        <f t="shared" si="16"/>
        <v>41</v>
      </c>
      <c r="S42" s="58" t="s">
        <v>61</v>
      </c>
      <c r="T42" s="58"/>
      <c r="U42" s="58" t="str">
        <f t="shared" ca="1" si="28"/>
        <v/>
      </c>
      <c r="V42" s="58" t="str">
        <f t="shared" ca="1" si="29"/>
        <v/>
      </c>
      <c r="W42" s="58"/>
    </row>
    <row r="43" spans="1:23" x14ac:dyDescent="0.15">
      <c r="A43" s="11" t="s">
        <v>94</v>
      </c>
      <c r="B43" s="3" t="str">
        <f t="shared" si="21"/>
        <v/>
      </c>
      <c r="C43" s="5" t="str">
        <f t="shared" si="22"/>
        <v/>
      </c>
      <c r="D43" s="5" t="str">
        <f t="shared" si="27"/>
        <v/>
      </c>
      <c r="E43" s="5" t="str">
        <f t="shared" si="23"/>
        <v/>
      </c>
      <c r="F43" s="5" t="str">
        <f t="shared" si="24"/>
        <v/>
      </c>
      <c r="G43" s="5" t="str">
        <f t="shared" si="25"/>
        <v/>
      </c>
      <c r="H43" s="6" t="str">
        <f t="shared" si="26"/>
        <v/>
      </c>
      <c r="I43" s="52" t="e">
        <f>Données!#REF! &amp; ""</f>
        <v>#REF!</v>
      </c>
      <c r="J43" s="52" t="e">
        <f>Données!#REF! &amp; ""</f>
        <v>#REF!</v>
      </c>
      <c r="K43" s="52" t="e">
        <f>Données!#REF! &amp; ""</f>
        <v>#REF!</v>
      </c>
      <c r="L43" s="49" t="e">
        <f>Données!#REF! &amp; " " &amp;Données!#REF!</f>
        <v>#REF!</v>
      </c>
      <c r="M43" s="50" t="e">
        <f>Données!#REF! &amp; " " &amp;Données!#REF!</f>
        <v>#REF!</v>
      </c>
      <c r="N43" s="49" t="e">
        <f>TRIM(Données!#REF! &amp; " " &amp;Données!#REF! &amp; " " &amp; Données!#REF! &amp; " " &amp; Données!#REF! &amp; " " &amp; Données!#REF!)</f>
        <v>#REF!</v>
      </c>
      <c r="O43" s="49" t="e">
        <f t="shared" si="17"/>
        <v>#REF!</v>
      </c>
      <c r="P43" s="49">
        <f t="shared" si="16"/>
        <v>42</v>
      </c>
      <c r="S43" s="58" t="s">
        <v>61</v>
      </c>
      <c r="T43" s="58"/>
      <c r="U43" s="58" t="str">
        <f t="shared" ca="1" si="28"/>
        <v/>
      </c>
      <c r="V43" s="58" t="str">
        <f t="shared" ca="1" si="29"/>
        <v/>
      </c>
      <c r="W43" s="58"/>
    </row>
    <row r="44" spans="1:23" x14ac:dyDescent="0.15">
      <c r="A44" s="11" t="s">
        <v>104</v>
      </c>
      <c r="B44" s="3" t="str">
        <f t="shared" si="21"/>
        <v/>
      </c>
      <c r="C44" s="5" t="str">
        <f t="shared" si="22"/>
        <v/>
      </c>
      <c r="D44" s="5" t="str">
        <f t="shared" si="27"/>
        <v/>
      </c>
      <c r="E44" s="5" t="str">
        <f t="shared" si="23"/>
        <v/>
      </c>
      <c r="F44" s="5" t="str">
        <f t="shared" si="24"/>
        <v/>
      </c>
      <c r="G44" s="5" t="str">
        <f t="shared" si="25"/>
        <v/>
      </c>
      <c r="H44" s="6" t="str">
        <f t="shared" si="26"/>
        <v/>
      </c>
      <c r="I44" s="52" t="e">
        <f>Données!#REF! &amp; ""</f>
        <v>#REF!</v>
      </c>
      <c r="J44" s="52" t="e">
        <f>Données!#REF! &amp; ""</f>
        <v>#REF!</v>
      </c>
      <c r="K44" s="52" t="e">
        <f>Données!#REF! &amp; ""</f>
        <v>#REF!</v>
      </c>
      <c r="L44" s="49" t="e">
        <f>Données!#REF! &amp; " " &amp;Données!#REF!</f>
        <v>#REF!</v>
      </c>
      <c r="M44" s="50" t="e">
        <f>Données!#REF! &amp; " " &amp;Données!#REF!</f>
        <v>#REF!</v>
      </c>
      <c r="N44" s="49" t="e">
        <f>TRIM(Données!#REF! &amp; " " &amp;Données!#REF! &amp; " " &amp; Données!#REF! &amp; " " &amp; Données!#REF! &amp; " " &amp; Données!#REF!)</f>
        <v>#REF!</v>
      </c>
      <c r="O44" s="49" t="e">
        <f t="shared" si="17"/>
        <v>#REF!</v>
      </c>
      <c r="P44" s="49">
        <f t="shared" si="16"/>
        <v>43</v>
      </c>
      <c r="S44" s="58" t="s">
        <v>61</v>
      </c>
      <c r="T44" s="58"/>
      <c r="U44" s="58" t="str">
        <f t="shared" ca="1" si="28"/>
        <v/>
      </c>
      <c r="V44" s="58" t="str">
        <f t="shared" ca="1" si="29"/>
        <v/>
      </c>
      <c r="W44" s="58"/>
    </row>
    <row r="45" spans="1:23" x14ac:dyDescent="0.15">
      <c r="A45" s="11" t="s">
        <v>105</v>
      </c>
      <c r="B45" s="3" t="str">
        <f t="shared" si="21"/>
        <v/>
      </c>
      <c r="C45" s="5" t="str">
        <f t="shared" si="22"/>
        <v/>
      </c>
      <c r="D45" s="5" t="str">
        <f t="shared" si="27"/>
        <v/>
      </c>
      <c r="E45" s="5" t="str">
        <f t="shared" si="23"/>
        <v/>
      </c>
      <c r="F45" s="5" t="str">
        <f t="shared" si="24"/>
        <v/>
      </c>
      <c r="G45" s="5" t="str">
        <f t="shared" si="25"/>
        <v/>
      </c>
      <c r="H45" s="6" t="str">
        <f t="shared" si="26"/>
        <v/>
      </c>
      <c r="I45" s="52" t="e">
        <f>Données!#REF! &amp; ""</f>
        <v>#REF!</v>
      </c>
      <c r="J45" s="52" t="e">
        <f>Données!#REF! &amp; ""</f>
        <v>#REF!</v>
      </c>
      <c r="K45" s="52" t="e">
        <f>Données!#REF! &amp; ""</f>
        <v>#REF!</v>
      </c>
      <c r="L45" s="49" t="e">
        <f>Données!#REF! &amp; " " &amp;Données!#REF!</f>
        <v>#REF!</v>
      </c>
      <c r="M45" s="50" t="e">
        <f>Données!#REF! &amp; " " &amp;Données!#REF!</f>
        <v>#REF!</v>
      </c>
      <c r="N45" s="49" t="e">
        <f>TRIM(Données!#REF! &amp; " " &amp;Données!#REF! &amp; " " &amp; Données!#REF! &amp; " " &amp; Données!#REF! &amp; " " &amp; Données!#REF!)</f>
        <v>#REF!</v>
      </c>
      <c r="O45" s="49" t="e">
        <f t="shared" si="17"/>
        <v>#REF!</v>
      </c>
      <c r="P45" s="49">
        <f t="shared" si="16"/>
        <v>44</v>
      </c>
      <c r="S45" s="58" t="s">
        <v>61</v>
      </c>
      <c r="T45" s="58"/>
      <c r="U45" s="58" t="str">
        <f t="shared" ca="1" si="28"/>
        <v/>
      </c>
      <c r="V45" s="58" t="str">
        <f t="shared" ca="1" si="29"/>
        <v/>
      </c>
      <c r="W45" s="58"/>
    </row>
    <row r="46" spans="1:23" x14ac:dyDescent="0.15">
      <c r="A46" s="11" t="s">
        <v>106</v>
      </c>
      <c r="B46" s="3" t="str">
        <f t="shared" si="21"/>
        <v/>
      </c>
      <c r="C46" s="5" t="str">
        <f t="shared" si="22"/>
        <v/>
      </c>
      <c r="D46" s="5" t="str">
        <f t="shared" si="27"/>
        <v/>
      </c>
      <c r="E46" s="5" t="str">
        <f t="shared" si="23"/>
        <v/>
      </c>
      <c r="F46" s="5" t="str">
        <f t="shared" si="24"/>
        <v/>
      </c>
      <c r="G46" s="5" t="str">
        <f t="shared" si="25"/>
        <v/>
      </c>
      <c r="H46" s="6" t="str">
        <f t="shared" si="26"/>
        <v/>
      </c>
      <c r="I46" s="52" t="str">
        <f>Données!J4 &amp; ""</f>
        <v/>
      </c>
      <c r="J46" s="52" t="str">
        <f>Données!I4 &amp; ""</f>
        <v/>
      </c>
      <c r="K46" s="52" t="str">
        <f>Données!H4 &amp; ""</f>
        <v/>
      </c>
      <c r="L46" s="49" t="str">
        <f>Données!C4 &amp; " " &amp;Données!D4</f>
        <v xml:space="preserve"> </v>
      </c>
      <c r="M46" s="50" t="str">
        <f>Données!B4 &amp; " " &amp;Données!A4</f>
        <v xml:space="preserve"> </v>
      </c>
      <c r="N46" s="49" t="str">
        <f>TRIM(Données!B4 &amp; " " &amp;Données!A4 &amp; " " &amp; Données!E4 &amp; " " &amp; Données!F4 &amp; " " &amp; Données!G4)</f>
        <v/>
      </c>
      <c r="O46" s="49" t="str">
        <f t="shared" si="17"/>
        <v xml:space="preserve">  </v>
      </c>
      <c r="P46" s="49">
        <f t="shared" si="16"/>
        <v>45</v>
      </c>
      <c r="S46" s="58" t="s">
        <v>61</v>
      </c>
      <c r="T46" s="58"/>
      <c r="U46" s="58" t="str">
        <f t="shared" ca="1" si="28"/>
        <v/>
      </c>
      <c r="V46" s="58" t="str">
        <f t="shared" ca="1" si="29"/>
        <v/>
      </c>
      <c r="W46" s="58"/>
    </row>
    <row r="47" spans="1:23" x14ac:dyDescent="0.15">
      <c r="A47" s="11" t="s">
        <v>107</v>
      </c>
      <c r="B47" s="3" t="str">
        <f t="shared" si="21"/>
        <v/>
      </c>
      <c r="C47" s="5" t="str">
        <f t="shared" si="22"/>
        <v/>
      </c>
      <c r="D47" s="5" t="str">
        <f t="shared" si="27"/>
        <v/>
      </c>
      <c r="E47" s="5" t="str">
        <f t="shared" si="23"/>
        <v/>
      </c>
      <c r="F47" s="5" t="str">
        <f t="shared" si="24"/>
        <v/>
      </c>
      <c r="G47" s="5" t="str">
        <f t="shared" si="25"/>
        <v/>
      </c>
      <c r="H47" s="6" t="str">
        <f t="shared" si="26"/>
        <v/>
      </c>
      <c r="I47" s="52" t="str">
        <f>Données!J5 &amp; ""</f>
        <v/>
      </c>
      <c r="J47" s="52" t="str">
        <f>Données!I5 &amp; ""</f>
        <v/>
      </c>
      <c r="K47" s="52" t="str">
        <f>Données!H5 &amp; ""</f>
        <v/>
      </c>
      <c r="L47" s="49" t="str">
        <f>Données!C5 &amp; " " &amp;Données!D5</f>
        <v xml:space="preserve"> </v>
      </c>
      <c r="M47" s="50" t="str">
        <f>Données!B5 &amp; " " &amp;Données!A5</f>
        <v xml:space="preserve"> </v>
      </c>
      <c r="N47" s="49" t="str">
        <f>TRIM(Données!B5 &amp; " " &amp;Données!A5 &amp; " " &amp; Données!E5 &amp; " " &amp; Données!F5 &amp; " " &amp; Données!G5)</f>
        <v/>
      </c>
      <c r="O47" s="49" t="str">
        <f t="shared" si="17"/>
        <v xml:space="preserve">  </v>
      </c>
      <c r="P47" s="49">
        <f t="shared" si="16"/>
        <v>46</v>
      </c>
      <c r="S47" s="58" t="s">
        <v>61</v>
      </c>
      <c r="T47" s="58"/>
      <c r="U47" s="58" t="str">
        <f t="shared" ca="1" si="28"/>
        <v/>
      </c>
      <c r="V47" s="58" t="str">
        <f t="shared" ca="1" si="29"/>
        <v/>
      </c>
      <c r="W47" s="58"/>
    </row>
    <row r="48" spans="1:23" x14ac:dyDescent="0.15">
      <c r="A48" s="11" t="s">
        <v>108</v>
      </c>
      <c r="B48" s="3" t="str">
        <f t="shared" si="21"/>
        <v/>
      </c>
      <c r="C48" s="5" t="str">
        <f t="shared" si="22"/>
        <v/>
      </c>
      <c r="D48" s="5" t="str">
        <f t="shared" si="27"/>
        <v/>
      </c>
      <c r="E48" s="5" t="str">
        <f t="shared" si="23"/>
        <v/>
      </c>
      <c r="F48" s="5" t="str">
        <f t="shared" si="24"/>
        <v/>
      </c>
      <c r="G48" s="5" t="str">
        <f t="shared" si="25"/>
        <v/>
      </c>
      <c r="H48" s="6" t="str">
        <f t="shared" si="26"/>
        <v/>
      </c>
      <c r="I48" s="52" t="str">
        <f>Données!J6 &amp; ""</f>
        <v/>
      </c>
      <c r="J48" s="52" t="str">
        <f>Données!I6 &amp; ""</f>
        <v/>
      </c>
      <c r="K48" s="52" t="str">
        <f>Données!H6 &amp; ""</f>
        <v/>
      </c>
      <c r="L48" s="49" t="str">
        <f>Données!C6 &amp; " " &amp;Données!D6</f>
        <v xml:space="preserve"> </v>
      </c>
      <c r="M48" s="50" t="str">
        <f>Données!B6 &amp; " " &amp;Données!A6</f>
        <v xml:space="preserve"> </v>
      </c>
      <c r="N48" s="49" t="str">
        <f>TRIM(Données!B6 &amp; " " &amp;Données!A6 &amp; " " &amp; Données!E6 &amp; " " &amp; Données!F6 &amp; " " &amp; Données!G6)</f>
        <v/>
      </c>
      <c r="O48" s="49" t="str">
        <f t="shared" si="17"/>
        <v xml:space="preserve">  </v>
      </c>
      <c r="P48" s="49">
        <f t="shared" si="16"/>
        <v>47</v>
      </c>
      <c r="S48" s="58" t="s">
        <v>61</v>
      </c>
      <c r="T48" s="58"/>
      <c r="U48" s="58" t="str">
        <f t="shared" ca="1" si="28"/>
        <v/>
      </c>
      <c r="V48" s="58" t="str">
        <f t="shared" ca="1" si="29"/>
        <v/>
      </c>
      <c r="W48" s="58"/>
    </row>
    <row r="49" spans="1:36" x14ac:dyDescent="0.15">
      <c r="A49" s="11" t="s">
        <v>109</v>
      </c>
      <c r="B49" s="3" t="str">
        <f t="shared" si="21"/>
        <v/>
      </c>
      <c r="C49" s="5" t="str">
        <f t="shared" si="22"/>
        <v/>
      </c>
      <c r="D49" s="5" t="str">
        <f t="shared" si="27"/>
        <v/>
      </c>
      <c r="E49" s="5" t="str">
        <f t="shared" si="23"/>
        <v/>
      </c>
      <c r="F49" s="5" t="str">
        <f t="shared" si="24"/>
        <v/>
      </c>
      <c r="G49" s="5" t="str">
        <f t="shared" si="25"/>
        <v/>
      </c>
      <c r="H49" s="6" t="str">
        <f t="shared" si="26"/>
        <v/>
      </c>
      <c r="I49" s="52" t="str">
        <f>Données!J7 &amp; ""</f>
        <v/>
      </c>
      <c r="J49" s="52" t="str">
        <f>Données!I7 &amp; ""</f>
        <v/>
      </c>
      <c r="K49" s="52" t="str">
        <f>Données!H7 &amp; ""</f>
        <v/>
      </c>
      <c r="L49" s="49" t="str">
        <f>Données!C7 &amp; " " &amp;Données!D7</f>
        <v xml:space="preserve"> </v>
      </c>
      <c r="M49" s="50" t="str">
        <f>Données!B7 &amp; " " &amp;Données!A7</f>
        <v xml:space="preserve"> </v>
      </c>
      <c r="N49" s="49" t="str">
        <f>TRIM(Données!B7 &amp; " " &amp;Données!A7 &amp; " " &amp; Données!E7 &amp; " " &amp; Données!F7 &amp; " " &amp; Données!G7)</f>
        <v/>
      </c>
      <c r="O49" s="49" t="str">
        <f t="shared" si="17"/>
        <v xml:space="preserve">  </v>
      </c>
      <c r="P49" s="49">
        <f t="shared" si="16"/>
        <v>48</v>
      </c>
      <c r="S49" s="58" t="s">
        <v>61</v>
      </c>
      <c r="T49" s="58"/>
      <c r="U49" s="58" t="str">
        <f t="shared" ca="1" si="28"/>
        <v/>
      </c>
      <c r="V49" s="58" t="str">
        <f t="shared" ca="1" si="29"/>
        <v/>
      </c>
      <c r="W49" s="58"/>
    </row>
    <row r="50" spans="1:36" x14ac:dyDescent="0.15">
      <c r="A50" s="11" t="s">
        <v>110</v>
      </c>
      <c r="B50" s="3" t="str">
        <f t="shared" si="21"/>
        <v/>
      </c>
      <c r="C50" s="5" t="str">
        <f t="shared" si="22"/>
        <v/>
      </c>
      <c r="D50" s="5" t="str">
        <f t="shared" si="27"/>
        <v/>
      </c>
      <c r="E50" s="5" t="str">
        <f t="shared" si="23"/>
        <v/>
      </c>
      <c r="F50" s="5" t="str">
        <f t="shared" si="24"/>
        <v/>
      </c>
      <c r="G50" s="5" t="str">
        <f t="shared" si="25"/>
        <v/>
      </c>
      <c r="H50" s="6" t="str">
        <f t="shared" si="26"/>
        <v/>
      </c>
      <c r="I50" s="52" t="str">
        <f>Données!J8 &amp; ""</f>
        <v/>
      </c>
      <c r="J50" s="52" t="str">
        <f>Données!I8 &amp; ""</f>
        <v/>
      </c>
      <c r="K50" s="52" t="str">
        <f>Données!H8 &amp; ""</f>
        <v/>
      </c>
      <c r="L50" s="49" t="str">
        <f>Données!C8 &amp; " " &amp;Données!D8</f>
        <v xml:space="preserve"> </v>
      </c>
      <c r="M50" s="50" t="str">
        <f>Données!B8 &amp; " " &amp;Données!A8</f>
        <v xml:space="preserve"> </v>
      </c>
      <c r="N50" s="49" t="str">
        <f>TRIM(Données!B8 &amp; " " &amp;Données!A8 &amp; " " &amp; Données!E8 &amp; " " &amp; Données!F8 &amp; " " &amp; Données!G8)</f>
        <v/>
      </c>
      <c r="O50" s="49" t="str">
        <f t="shared" si="17"/>
        <v xml:space="preserve">  </v>
      </c>
      <c r="P50" s="49">
        <f t="shared" si="16"/>
        <v>49</v>
      </c>
      <c r="S50" s="58" t="s">
        <v>61</v>
      </c>
      <c r="T50" s="58"/>
      <c r="U50" s="58" t="str">
        <f t="shared" ca="1" si="28"/>
        <v/>
      </c>
      <c r="V50" s="58" t="str">
        <f t="shared" ca="1" si="29"/>
        <v/>
      </c>
      <c r="W50" s="58"/>
    </row>
    <row r="51" spans="1:36" x14ac:dyDescent="0.15">
      <c r="A51" s="11" t="s">
        <v>111</v>
      </c>
      <c r="B51" s="3" t="str">
        <f t="shared" si="21"/>
        <v/>
      </c>
      <c r="C51" s="5" t="str">
        <f t="shared" si="22"/>
        <v/>
      </c>
      <c r="D51" s="5" t="str">
        <f t="shared" si="27"/>
        <v/>
      </c>
      <c r="E51" s="5" t="str">
        <f t="shared" si="23"/>
        <v/>
      </c>
      <c r="F51" s="5" t="str">
        <f t="shared" si="24"/>
        <v/>
      </c>
      <c r="G51" s="5" t="str">
        <f t="shared" si="25"/>
        <v/>
      </c>
      <c r="H51" s="6" t="str">
        <f t="shared" si="26"/>
        <v/>
      </c>
      <c r="I51" s="52" t="str">
        <f>Données!J9 &amp; ""</f>
        <v/>
      </c>
      <c r="J51" s="52" t="str">
        <f>Données!I9 &amp; ""</f>
        <v/>
      </c>
      <c r="K51" s="52" t="str">
        <f>Données!H9 &amp; ""</f>
        <v/>
      </c>
      <c r="L51" s="49" t="str">
        <f>Données!C9 &amp; " " &amp;Données!D9</f>
        <v xml:space="preserve"> </v>
      </c>
      <c r="M51" s="50" t="str">
        <f>Données!B9 &amp; " " &amp;Données!A9</f>
        <v xml:space="preserve"> </v>
      </c>
      <c r="N51" s="49" t="str">
        <f>TRIM(Données!B9 &amp; " " &amp;Données!A9 &amp; " " &amp; Données!E9 &amp; " " &amp; Données!F9 &amp; " " &amp; Données!G9)</f>
        <v/>
      </c>
      <c r="O51" s="49" t="str">
        <f t="shared" si="17"/>
        <v xml:space="preserve">  </v>
      </c>
      <c r="P51" s="49">
        <f t="shared" si="16"/>
        <v>50</v>
      </c>
      <c r="S51" s="58" t="s">
        <v>61</v>
      </c>
      <c r="T51" s="58"/>
      <c r="U51" s="58" t="str">
        <f t="shared" ca="1" si="28"/>
        <v/>
      </c>
      <c r="V51" s="58" t="str">
        <f t="shared" ca="1" si="29"/>
        <v/>
      </c>
      <c r="W51" s="58"/>
    </row>
    <row r="52" spans="1:36" x14ac:dyDescent="0.15">
      <c r="A52" s="11" t="s">
        <v>83</v>
      </c>
      <c r="B52" s="3" t="str">
        <f t="shared" si="21"/>
        <v/>
      </c>
      <c r="C52" s="5" t="str">
        <f t="shared" si="22"/>
        <v/>
      </c>
      <c r="D52" s="5" t="str">
        <f t="shared" si="27"/>
        <v/>
      </c>
      <c r="E52" s="5" t="str">
        <f t="shared" si="23"/>
        <v/>
      </c>
      <c r="F52" s="5" t="str">
        <f t="shared" si="24"/>
        <v/>
      </c>
      <c r="G52" s="5" t="str">
        <f t="shared" si="25"/>
        <v/>
      </c>
      <c r="H52" s="6" t="str">
        <f t="shared" si="26"/>
        <v/>
      </c>
      <c r="I52" s="52" t="str">
        <f>Données!J10 &amp; ""</f>
        <v/>
      </c>
      <c r="J52" s="52" t="str">
        <f>Données!I10 &amp; ""</f>
        <v/>
      </c>
      <c r="K52" s="52" t="str">
        <f>Données!H10 &amp; ""</f>
        <v/>
      </c>
      <c r="L52" s="49" t="str">
        <f>Données!C10 &amp; " " &amp;Données!D10</f>
        <v xml:space="preserve"> </v>
      </c>
      <c r="M52" s="50" t="str">
        <f>Données!B10 &amp; " " &amp;Données!A10</f>
        <v xml:space="preserve"> </v>
      </c>
      <c r="N52" s="49" t="str">
        <f>TRIM(Données!B10 &amp; " " &amp;Données!A10 &amp; " " &amp; Données!E10 &amp; " " &amp; Données!F10 &amp; " " &amp; Données!G10)</f>
        <v/>
      </c>
      <c r="O52" s="49" t="str">
        <f t="shared" si="17"/>
        <v xml:space="preserve">  </v>
      </c>
      <c r="P52" s="49">
        <f t="shared" si="16"/>
        <v>51</v>
      </c>
      <c r="S52" s="58" t="s">
        <v>61</v>
      </c>
      <c r="T52" s="58"/>
      <c r="U52" s="58" t="str">
        <f t="shared" ca="1" si="28"/>
        <v/>
      </c>
      <c r="V52" s="58" t="str">
        <f t="shared" ca="1" si="29"/>
        <v/>
      </c>
      <c r="W52" s="58"/>
    </row>
    <row r="53" spans="1:36" x14ac:dyDescent="0.15">
      <c r="A53" s="11" t="s">
        <v>84</v>
      </c>
      <c r="B53" s="3" t="str">
        <f t="shared" si="21"/>
        <v/>
      </c>
      <c r="C53" s="5" t="str">
        <f t="shared" si="22"/>
        <v/>
      </c>
      <c r="D53" s="5" t="str">
        <f t="shared" si="27"/>
        <v/>
      </c>
      <c r="E53" s="5" t="str">
        <f t="shared" si="23"/>
        <v/>
      </c>
      <c r="F53" s="5" t="str">
        <f t="shared" si="24"/>
        <v/>
      </c>
      <c r="G53" s="5" t="str">
        <f t="shared" si="25"/>
        <v/>
      </c>
      <c r="H53" s="6" t="str">
        <f t="shared" si="26"/>
        <v/>
      </c>
      <c r="I53" s="52" t="str">
        <f>Données!J11 &amp; ""</f>
        <v/>
      </c>
      <c r="J53" s="52" t="str">
        <f>Données!I11 &amp; ""</f>
        <v/>
      </c>
      <c r="K53" s="52" t="str">
        <f>Données!H11 &amp; ""</f>
        <v/>
      </c>
      <c r="L53" s="49" t="str">
        <f>Données!C11 &amp; " " &amp;Données!D11</f>
        <v xml:space="preserve"> </v>
      </c>
      <c r="M53" s="50" t="str">
        <f>Données!B11 &amp; " " &amp;Données!A11</f>
        <v xml:space="preserve"> </v>
      </c>
      <c r="N53" s="49" t="str">
        <f>TRIM(Données!B11 &amp; " " &amp;Données!A11 &amp; " " &amp; Données!E11 &amp; " " &amp; Données!F11 &amp; " " &amp; Données!G11)</f>
        <v/>
      </c>
      <c r="O53" s="49" t="str">
        <f t="shared" si="17"/>
        <v xml:space="preserve">  </v>
      </c>
      <c r="P53" s="49">
        <f t="shared" si="16"/>
        <v>52</v>
      </c>
      <c r="S53" s="58" t="s">
        <v>61</v>
      </c>
      <c r="T53" s="58"/>
      <c r="U53" s="58" t="str">
        <f t="shared" ca="1" si="28"/>
        <v/>
      </c>
      <c r="V53" s="58" t="str">
        <f t="shared" ca="1" si="29"/>
        <v/>
      </c>
      <c r="W53" s="58"/>
    </row>
    <row r="54" spans="1:36" x14ac:dyDescent="0.15">
      <c r="A54" s="12" t="s">
        <v>85</v>
      </c>
      <c r="B54" s="4" t="str">
        <f t="shared" si="21"/>
        <v/>
      </c>
      <c r="C54" s="7" t="str">
        <f t="shared" si="22"/>
        <v/>
      </c>
      <c r="D54" s="7" t="str">
        <f t="shared" si="27"/>
        <v/>
      </c>
      <c r="E54" s="7" t="str">
        <f t="shared" si="23"/>
        <v/>
      </c>
      <c r="F54" s="7" t="str">
        <f t="shared" si="24"/>
        <v/>
      </c>
      <c r="G54" s="7" t="str">
        <f t="shared" si="25"/>
        <v/>
      </c>
      <c r="H54" s="8" t="str">
        <f t="shared" si="26"/>
        <v/>
      </c>
      <c r="I54" s="52" t="str">
        <f>Données!J12 &amp; ""</f>
        <v/>
      </c>
      <c r="J54" s="52" t="str">
        <f>Données!I12 &amp; ""</f>
        <v/>
      </c>
      <c r="K54" s="52" t="str">
        <f>Données!H12 &amp; ""</f>
        <v/>
      </c>
      <c r="L54" s="49" t="str">
        <f>Données!C12 &amp; " " &amp;Données!D12</f>
        <v xml:space="preserve"> </v>
      </c>
      <c r="M54" s="50" t="str">
        <f>Données!B12 &amp; " " &amp;Données!A12</f>
        <v xml:space="preserve"> </v>
      </c>
      <c r="N54" s="49" t="str">
        <f>TRIM(Données!B12 &amp; " " &amp;Données!A12 &amp; " " &amp; Données!E12 &amp; " " &amp; Données!F12 &amp; " " &amp; Données!G12)</f>
        <v/>
      </c>
      <c r="O54" s="49" t="str">
        <f t="shared" si="17"/>
        <v xml:space="preserve">  </v>
      </c>
      <c r="P54" s="49">
        <f t="shared" si="16"/>
        <v>53</v>
      </c>
      <c r="S54" s="58" t="s">
        <v>61</v>
      </c>
      <c r="T54" s="58"/>
      <c r="U54" s="58" t="str">
        <f t="shared" ca="1" si="28"/>
        <v/>
      </c>
      <c r="V54" s="58" t="str">
        <f t="shared" ca="1" si="29"/>
        <v/>
      </c>
      <c r="W54" s="58"/>
    </row>
    <row r="55" spans="1:36" x14ac:dyDescent="0.15">
      <c r="I55" s="52" t="str">
        <f>Données!J13 &amp; ""</f>
        <v/>
      </c>
      <c r="J55" s="52" t="str">
        <f>Données!I13 &amp; ""</f>
        <v/>
      </c>
      <c r="K55" s="52" t="str">
        <f>Données!H13 &amp; ""</f>
        <v/>
      </c>
      <c r="L55" s="49" t="str">
        <f>Données!C13 &amp; " " &amp;Données!D13</f>
        <v xml:space="preserve"> </v>
      </c>
      <c r="M55" s="50" t="str">
        <f>Données!B13 &amp; " " &amp;Données!A13</f>
        <v xml:space="preserve"> </v>
      </c>
      <c r="N55" s="49" t="str">
        <f>TRIM(Données!B13 &amp; " " &amp;Données!A13 &amp; " " &amp; Données!E13 &amp; " " &amp; Données!F13 &amp; " " &amp; Données!G13)</f>
        <v/>
      </c>
      <c r="O55" s="49" t="str">
        <f t="shared" si="17"/>
        <v xml:space="preserve">  </v>
      </c>
      <c r="P55" s="49">
        <f t="shared" si="16"/>
        <v>54</v>
      </c>
      <c r="S55" s="58" t="s">
        <v>61</v>
      </c>
      <c r="T55" s="58"/>
      <c r="U55" s="58" t="str">
        <f t="shared" ca="1" si="28"/>
        <v/>
      </c>
      <c r="V55" s="58" t="str">
        <f t="shared" ca="1" si="29"/>
        <v/>
      </c>
      <c r="W55" s="58"/>
    </row>
    <row r="56" spans="1:36" x14ac:dyDescent="0.15">
      <c r="A56" t="s">
        <v>43</v>
      </c>
      <c r="I56" s="52" t="str">
        <f>Données!J14 &amp; ""</f>
        <v/>
      </c>
      <c r="J56" s="52" t="str">
        <f>Données!I14 &amp; ""</f>
        <v/>
      </c>
      <c r="K56" s="52" t="str">
        <f>Données!H14 &amp; ""</f>
        <v/>
      </c>
      <c r="L56" s="49" t="str">
        <f>Données!C14 &amp; " " &amp;Données!D14</f>
        <v xml:space="preserve"> </v>
      </c>
      <c r="M56" s="50" t="str">
        <f>Données!B14 &amp; " " &amp;Données!A14</f>
        <v xml:space="preserve"> </v>
      </c>
      <c r="N56" s="49" t="str">
        <f>TRIM(Données!B14 &amp; " " &amp;Données!A14 &amp; " " &amp; Données!E14 &amp; " " &amp; Données!F14 &amp; " " &amp; Données!G14)</f>
        <v/>
      </c>
      <c r="O56" s="49" t="str">
        <f t="shared" si="17"/>
        <v xml:space="preserve">  </v>
      </c>
      <c r="P56" s="49">
        <f t="shared" si="16"/>
        <v>55</v>
      </c>
      <c r="S56" s="58" t="s">
        <v>61</v>
      </c>
      <c r="T56" s="58"/>
      <c r="U56" s="58" t="str">
        <f t="shared" ca="1" si="28"/>
        <v/>
      </c>
      <c r="V56" s="58" t="str">
        <f t="shared" ca="1" si="29"/>
        <v/>
      </c>
      <c r="W56" s="58"/>
    </row>
    <row r="57" spans="1:36" x14ac:dyDescent="0.15">
      <c r="I57" s="52" t="str">
        <f>Données!J15 &amp; ""</f>
        <v/>
      </c>
      <c r="J57" s="52" t="str">
        <f>Données!I15 &amp; ""</f>
        <v/>
      </c>
      <c r="K57" s="52" t="str">
        <f>Données!H15 &amp; ""</f>
        <v/>
      </c>
      <c r="L57" s="49" t="str">
        <f>Données!C15 &amp; " " &amp;Données!D15</f>
        <v xml:space="preserve"> </v>
      </c>
      <c r="M57" s="50" t="str">
        <f>Données!B15 &amp; " " &amp;Données!A15</f>
        <v xml:space="preserve"> </v>
      </c>
      <c r="N57" s="49" t="str">
        <f>TRIM(Données!B15 &amp; " " &amp;Données!A15 &amp; " " &amp; Données!E15 &amp; " " &amp; Données!F15 &amp; " " &amp; Données!G15)</f>
        <v/>
      </c>
      <c r="O57" s="49" t="str">
        <f t="shared" si="17"/>
        <v xml:space="preserve">  </v>
      </c>
      <c r="P57" s="49">
        <f t="shared" si="16"/>
        <v>56</v>
      </c>
      <c r="S57" s="58" t="s">
        <v>61</v>
      </c>
      <c r="T57" s="58"/>
      <c r="U57" s="58" t="str">
        <f t="shared" ca="1" si="28"/>
        <v/>
      </c>
      <c r="V57" s="58" t="str">
        <f t="shared" ca="1" si="29"/>
        <v/>
      </c>
      <c r="W57" s="58"/>
    </row>
    <row r="58" spans="1:36" x14ac:dyDescent="0.15">
      <c r="I58" s="52" t="str">
        <f>Données!J16 &amp; ""</f>
        <v/>
      </c>
      <c r="J58" s="52" t="str">
        <f>Données!I16 &amp; ""</f>
        <v/>
      </c>
      <c r="K58" s="52" t="str">
        <f>Données!H16 &amp; ""</f>
        <v/>
      </c>
      <c r="L58" s="49" t="str">
        <f>Données!C16 &amp; " " &amp;Données!D16</f>
        <v xml:space="preserve"> </v>
      </c>
      <c r="M58" s="50" t="str">
        <f>Données!B16 &amp; " " &amp;Données!A16</f>
        <v xml:space="preserve"> </v>
      </c>
      <c r="N58" s="49" t="str">
        <f>TRIM(Données!B16 &amp; " " &amp;Données!A16 &amp; " " &amp; Données!E16 &amp; " " &amp; Données!F16 &amp; " " &amp; Données!G16)</f>
        <v/>
      </c>
      <c r="O58" s="49" t="str">
        <f t="shared" si="17"/>
        <v xml:space="preserve">  </v>
      </c>
      <c r="P58" s="49">
        <f t="shared" si="16"/>
        <v>57</v>
      </c>
      <c r="S58" s="58" t="s">
        <v>61</v>
      </c>
      <c r="T58" s="58"/>
      <c r="U58" s="58" t="str">
        <f t="shared" ca="1" si="28"/>
        <v/>
      </c>
      <c r="V58" s="58" t="str">
        <f t="shared" ca="1" si="29"/>
        <v/>
      </c>
      <c r="W58" s="58"/>
    </row>
    <row r="59" spans="1:36" x14ac:dyDescent="0.15">
      <c r="A59" s="2"/>
      <c r="B59" s="15" t="s">
        <v>225</v>
      </c>
      <c r="C59" s="15" t="s">
        <v>207</v>
      </c>
      <c r="D59" s="15" t="s">
        <v>226</v>
      </c>
      <c r="E59" s="15" t="s">
        <v>227</v>
      </c>
      <c r="F59" s="15" t="s">
        <v>228</v>
      </c>
      <c r="G59" s="15" t="s">
        <v>229</v>
      </c>
      <c r="H59" s="15" t="s">
        <v>230</v>
      </c>
      <c r="I59" s="52" t="str">
        <f>Données!J17 &amp; ""</f>
        <v/>
      </c>
      <c r="J59" s="52" t="str">
        <f>Données!I17 &amp; ""</f>
        <v/>
      </c>
      <c r="K59" s="52" t="str">
        <f>Données!H17 &amp; ""</f>
        <v/>
      </c>
      <c r="L59" s="49" t="str">
        <f>Données!C17 &amp; " " &amp;Données!D17</f>
        <v xml:space="preserve"> </v>
      </c>
      <c r="M59" s="50" t="str">
        <f>Données!B17 &amp; " " &amp;Données!A17</f>
        <v xml:space="preserve"> </v>
      </c>
      <c r="N59" s="49" t="str">
        <f>TRIM(Données!B17 &amp; " " &amp;Données!A17 &amp; " " &amp; Données!E17 &amp; " " &amp; Données!F17 &amp; " " &amp; Données!G17)</f>
        <v/>
      </c>
      <c r="O59" s="49" t="str">
        <f t="shared" si="17"/>
        <v xml:space="preserve">  </v>
      </c>
      <c r="P59" s="49">
        <f t="shared" si="16"/>
        <v>58</v>
      </c>
      <c r="S59" s="58" t="s">
        <v>61</v>
      </c>
      <c r="T59" s="58"/>
      <c r="U59" s="58" t="str">
        <f t="shared" ca="1" si="28"/>
        <v/>
      </c>
      <c r="V59" s="58" t="str">
        <f ca="1">IFERROR(VLOOKUP(CELL("contenu", T25),INDIRECT(U59),6,FALSE),"")</f>
        <v/>
      </c>
      <c r="W59" s="58"/>
      <c r="AC59" s="2"/>
      <c r="AD59" s="15" t="s">
        <v>225</v>
      </c>
      <c r="AE59" s="15" t="s">
        <v>207</v>
      </c>
      <c r="AF59" s="15" t="s">
        <v>226</v>
      </c>
      <c r="AG59" s="15" t="s">
        <v>227</v>
      </c>
      <c r="AH59" s="15" t="s">
        <v>228</v>
      </c>
      <c r="AI59" s="15" t="s">
        <v>229</v>
      </c>
      <c r="AJ59" s="15" t="s">
        <v>230</v>
      </c>
    </row>
    <row r="60" spans="1:36" x14ac:dyDescent="0.15">
      <c r="A60" s="11" t="s">
        <v>98</v>
      </c>
      <c r="B60" s="20" t="str">
        <f ca="1">IFERROR(VLOOKUP(U2,INDIRECT(B31),2,FALSE),"")</f>
        <v/>
      </c>
      <c r="C60" s="21" t="str">
        <f t="shared" ref="C60:C83" ca="1" si="30">IFERROR(VLOOKUP(V2,INDIRECT(C31),2,FALSE),"")</f>
        <v/>
      </c>
      <c r="D60" s="21" t="str">
        <f t="shared" ref="D60:D83" ca="1" si="31">IFERROR(VLOOKUP(W2,INDIRECT(D31),2,FALSE),"")</f>
        <v/>
      </c>
      <c r="E60" s="21" t="str">
        <f t="shared" ref="E60:E83" ca="1" si="32">IFERROR(VLOOKUP(X2,INDIRECT(E31),2,FALSE),"")</f>
        <v/>
      </c>
      <c r="F60" s="21" t="str">
        <f t="shared" ref="F60:F83" ca="1" si="33">IFERROR(VLOOKUP(Y2,INDIRECT(F31),2,FALSE),"")</f>
        <v/>
      </c>
      <c r="G60" s="21" t="str">
        <f t="shared" ref="G60:G83" ca="1" si="34">IFERROR(VLOOKUP(Z2,INDIRECT(G31),2,FALSE),"")</f>
        <v/>
      </c>
      <c r="H60" s="22" t="str">
        <f t="shared" ref="H60:H83" ca="1" si="35">IFERROR(VLOOKUP(AA2,INDIRECT(H31),2,FALSE),"")</f>
        <v/>
      </c>
      <c r="I60" s="52" t="str">
        <f>Données!J18 &amp; ""</f>
        <v/>
      </c>
      <c r="J60" s="52" t="str">
        <f>Données!I18 &amp; ""</f>
        <v/>
      </c>
      <c r="K60" s="52" t="str">
        <f>Données!H18 &amp; ""</f>
        <v/>
      </c>
      <c r="L60" s="49" t="str">
        <f>Données!C18 &amp; " " &amp;Données!D18</f>
        <v xml:space="preserve"> </v>
      </c>
      <c r="M60" s="50" t="str">
        <f>Données!B18 &amp; " " &amp;Données!A18</f>
        <v xml:space="preserve"> </v>
      </c>
      <c r="N60" s="49" t="str">
        <f>TRIM(Données!B18 &amp; " " &amp;Données!A18 &amp; " " &amp; Données!E18 &amp; " " &amp; Données!F18 &amp; " " &amp; Données!G18)</f>
        <v/>
      </c>
      <c r="O60" s="49" t="str">
        <f t="shared" si="17"/>
        <v xml:space="preserve">  </v>
      </c>
      <c r="P60" s="49">
        <f t="shared" si="16"/>
        <v>59</v>
      </c>
      <c r="AC60" s="11" t="s">
        <v>98</v>
      </c>
      <c r="AD60" s="16" t="str">
        <f ca="1">IFERROR(VLOOKUP(U2,INDIRECT(B31),3,FALSE),"")</f>
        <v/>
      </c>
      <c r="AE60" s="16" t="str">
        <f t="shared" ref="AE60:AE83" ca="1" si="36">IFERROR(VLOOKUP(V2,INDIRECT(C31),3,FALSE),"")</f>
        <v/>
      </c>
      <c r="AF60" s="16" t="str">
        <f t="shared" ref="AF60:AF83" ca="1" si="37">IFERROR(VLOOKUP(W2,INDIRECT(D31),3,FALSE),"")</f>
        <v/>
      </c>
      <c r="AG60" s="16" t="str">
        <f t="shared" ref="AG60:AG83" ca="1" si="38">IFERROR(VLOOKUP(X2,INDIRECT(E31),3,FALSE),"")</f>
        <v/>
      </c>
      <c r="AH60" s="16" t="str">
        <f t="shared" ref="AH60:AH83" ca="1" si="39">IFERROR(VLOOKUP(Y2,INDIRECT(F31),3,FALSE),"")</f>
        <v/>
      </c>
      <c r="AI60" s="16" t="str">
        <f t="shared" ref="AI60:AI83" ca="1" si="40">IFERROR(VLOOKUP(Z2,INDIRECT(G31),3,FALSE),"")</f>
        <v/>
      </c>
      <c r="AJ60" s="16" t="str">
        <f t="shared" ref="AJ60:AJ83" ca="1" si="41">IFERROR(VLOOKUP(AA2,INDIRECT(H31),3,FALSE),"")</f>
        <v/>
      </c>
    </row>
    <row r="61" spans="1:36" x14ac:dyDescent="0.15">
      <c r="A61" s="11" t="s">
        <v>99</v>
      </c>
      <c r="B61" s="23" t="str">
        <f t="shared" ref="B61:B83" ca="1" si="42">IFERROR(VLOOKUP(U3,INDIRECT(B32),2,FALSE),"")</f>
        <v/>
      </c>
      <c r="C61" s="16" t="str">
        <f t="shared" ca="1" si="30"/>
        <v/>
      </c>
      <c r="D61" s="16" t="str">
        <f t="shared" ca="1" si="31"/>
        <v/>
      </c>
      <c r="E61" s="16" t="str">
        <f t="shared" ca="1" si="32"/>
        <v/>
      </c>
      <c r="F61" s="16" t="str">
        <f t="shared" ca="1" si="33"/>
        <v/>
      </c>
      <c r="G61" s="16" t="str">
        <f t="shared" ca="1" si="34"/>
        <v/>
      </c>
      <c r="H61" s="17" t="str">
        <f t="shared" ca="1" si="35"/>
        <v/>
      </c>
      <c r="I61" s="52" t="str">
        <f>Données!J19 &amp; ""</f>
        <v/>
      </c>
      <c r="J61" s="52" t="str">
        <f>Données!I19 &amp; ""</f>
        <v/>
      </c>
      <c r="K61" s="52" t="str">
        <f>Données!H19 &amp; ""</f>
        <v/>
      </c>
      <c r="L61" s="49" t="str">
        <f>Données!C19 &amp; " " &amp;Données!D19</f>
        <v xml:space="preserve"> </v>
      </c>
      <c r="M61" s="50" t="str">
        <f>Données!B19 &amp; " " &amp;Données!A19</f>
        <v xml:space="preserve"> </v>
      </c>
      <c r="N61" s="49" t="str">
        <f>TRIM(Données!B19 &amp; " " &amp;Données!A19 &amp; " " &amp; Données!E19 &amp; " " &amp; Données!F19 &amp; " " &amp; Données!G19)</f>
        <v/>
      </c>
      <c r="O61" s="49" t="str">
        <f t="shared" si="17"/>
        <v xml:space="preserve">  </v>
      </c>
      <c r="P61" s="49">
        <f t="shared" si="16"/>
        <v>60</v>
      </c>
      <c r="AC61" s="11" t="s">
        <v>99</v>
      </c>
      <c r="AD61" s="16" t="str">
        <f t="shared" ref="AD61:AD83" ca="1" si="43">IFERROR(VLOOKUP(U3,INDIRECT(B32),3,FALSE),"")</f>
        <v/>
      </c>
      <c r="AE61" s="16" t="str">
        <f t="shared" ca="1" si="36"/>
        <v/>
      </c>
      <c r="AF61" s="16" t="str">
        <f t="shared" ca="1" si="37"/>
        <v/>
      </c>
      <c r="AG61" s="16" t="str">
        <f t="shared" ca="1" si="38"/>
        <v/>
      </c>
      <c r="AH61" s="16" t="str">
        <f t="shared" ca="1" si="39"/>
        <v/>
      </c>
      <c r="AI61" s="16" t="str">
        <f t="shared" ca="1" si="40"/>
        <v/>
      </c>
      <c r="AJ61" s="16" t="str">
        <f t="shared" ca="1" si="41"/>
        <v/>
      </c>
    </row>
    <row r="62" spans="1:36" x14ac:dyDescent="0.15">
      <c r="A62" s="11" t="s">
        <v>213</v>
      </c>
      <c r="B62" s="23" t="str">
        <f t="shared" ca="1" si="42"/>
        <v/>
      </c>
      <c r="C62" s="16" t="str">
        <f t="shared" ca="1" si="30"/>
        <v/>
      </c>
      <c r="D62" s="16" t="str">
        <f t="shared" ca="1" si="31"/>
        <v/>
      </c>
      <c r="E62" s="16" t="str">
        <f t="shared" ca="1" si="32"/>
        <v/>
      </c>
      <c r="F62" s="16" t="str">
        <f t="shared" ca="1" si="33"/>
        <v/>
      </c>
      <c r="G62" s="16" t="str">
        <f t="shared" ca="1" si="34"/>
        <v/>
      </c>
      <c r="H62" s="17" t="str">
        <f t="shared" ca="1" si="35"/>
        <v/>
      </c>
      <c r="I62" s="52" t="str">
        <f>Données!J20 &amp; ""</f>
        <v/>
      </c>
      <c r="J62" s="52" t="str">
        <f>Données!I20 &amp; ""</f>
        <v/>
      </c>
      <c r="K62" s="52" t="str">
        <f>Données!H20 &amp; ""</f>
        <v/>
      </c>
      <c r="L62" s="49" t="str">
        <f>Données!C20 &amp; " " &amp;Données!D20</f>
        <v xml:space="preserve"> </v>
      </c>
      <c r="M62" s="50" t="str">
        <f>Données!B20 &amp; " " &amp;Données!A20</f>
        <v xml:space="preserve"> </v>
      </c>
      <c r="N62" s="49" t="str">
        <f>TRIM(Données!B20 &amp; " " &amp;Données!A20 &amp; " " &amp; Données!E20 &amp; " " &amp; Données!F20 &amp; " " &amp; Données!G20)</f>
        <v/>
      </c>
      <c r="O62" s="49" t="str">
        <f t="shared" si="17"/>
        <v xml:space="preserve">  </v>
      </c>
      <c r="P62" s="49">
        <f t="shared" si="16"/>
        <v>61</v>
      </c>
      <c r="AC62" s="11" t="s">
        <v>213</v>
      </c>
      <c r="AD62" s="16" t="str">
        <f t="shared" ca="1" si="43"/>
        <v/>
      </c>
      <c r="AE62" s="16" t="str">
        <f t="shared" ca="1" si="36"/>
        <v/>
      </c>
      <c r="AF62" s="16" t="str">
        <f t="shared" ca="1" si="37"/>
        <v/>
      </c>
      <c r="AG62" s="16" t="str">
        <f t="shared" ca="1" si="38"/>
        <v/>
      </c>
      <c r="AH62" s="16" t="str">
        <f t="shared" ca="1" si="39"/>
        <v/>
      </c>
      <c r="AI62" s="16" t="str">
        <f t="shared" ca="1" si="40"/>
        <v/>
      </c>
      <c r="AJ62" s="16" t="str">
        <f t="shared" ca="1" si="41"/>
        <v/>
      </c>
    </row>
    <row r="63" spans="1:36" x14ac:dyDescent="0.15">
      <c r="A63" s="11" t="s">
        <v>214</v>
      </c>
      <c r="B63" s="23" t="str">
        <f t="shared" ca="1" si="42"/>
        <v/>
      </c>
      <c r="C63" s="16" t="str">
        <f t="shared" ca="1" si="30"/>
        <v/>
      </c>
      <c r="D63" s="16" t="str">
        <f t="shared" ca="1" si="31"/>
        <v/>
      </c>
      <c r="E63" s="16" t="str">
        <f t="shared" ca="1" si="32"/>
        <v/>
      </c>
      <c r="F63" s="16" t="str">
        <f t="shared" ca="1" si="33"/>
        <v/>
      </c>
      <c r="G63" s="16" t="str">
        <f t="shared" ca="1" si="34"/>
        <v/>
      </c>
      <c r="H63" s="17" t="str">
        <f t="shared" ca="1" si="35"/>
        <v/>
      </c>
      <c r="I63" s="52" t="str">
        <f>Données!J21 &amp; ""</f>
        <v/>
      </c>
      <c r="J63" s="52" t="str">
        <f>Données!I21 &amp; ""</f>
        <v/>
      </c>
      <c r="K63" s="52" t="str">
        <f>Données!H21 &amp; ""</f>
        <v/>
      </c>
      <c r="L63" s="49" t="str">
        <f>Données!C21 &amp; " " &amp;Données!D21</f>
        <v xml:space="preserve"> </v>
      </c>
      <c r="M63" s="50" t="str">
        <f>Données!B21 &amp; " " &amp;Données!A21</f>
        <v xml:space="preserve"> </v>
      </c>
      <c r="N63" s="49" t="str">
        <f>TRIM(Données!B21 &amp; " " &amp;Données!A21 &amp; " " &amp; Données!E21 &amp; " " &amp; Données!F21 &amp; " " &amp; Données!G21)</f>
        <v/>
      </c>
      <c r="O63" s="49" t="str">
        <f t="shared" si="17"/>
        <v xml:space="preserve">  </v>
      </c>
      <c r="P63" s="49">
        <f t="shared" si="16"/>
        <v>62</v>
      </c>
      <c r="AC63" s="11" t="s">
        <v>214</v>
      </c>
      <c r="AD63" s="16" t="str">
        <f t="shared" ca="1" si="43"/>
        <v/>
      </c>
      <c r="AE63" s="16" t="str">
        <f t="shared" ca="1" si="36"/>
        <v/>
      </c>
      <c r="AF63" s="16" t="str">
        <f t="shared" ca="1" si="37"/>
        <v/>
      </c>
      <c r="AG63" s="16" t="str">
        <f t="shared" ca="1" si="38"/>
        <v/>
      </c>
      <c r="AH63" s="16" t="str">
        <f t="shared" ca="1" si="39"/>
        <v/>
      </c>
      <c r="AI63" s="16" t="str">
        <f t="shared" ca="1" si="40"/>
        <v/>
      </c>
      <c r="AJ63" s="16" t="str">
        <f t="shared" ca="1" si="41"/>
        <v/>
      </c>
    </row>
    <row r="64" spans="1:36" x14ac:dyDescent="0.15">
      <c r="A64" s="11" t="s">
        <v>215</v>
      </c>
      <c r="B64" s="23" t="str">
        <f t="shared" ca="1" si="42"/>
        <v/>
      </c>
      <c r="C64" s="16" t="str">
        <f t="shared" ca="1" si="30"/>
        <v/>
      </c>
      <c r="D64" s="16" t="str">
        <f t="shared" ca="1" si="31"/>
        <v/>
      </c>
      <c r="E64" s="16" t="str">
        <f t="shared" ca="1" si="32"/>
        <v/>
      </c>
      <c r="F64" s="16" t="str">
        <f t="shared" ca="1" si="33"/>
        <v/>
      </c>
      <c r="G64" s="16" t="str">
        <f t="shared" ca="1" si="34"/>
        <v/>
      </c>
      <c r="H64" s="17" t="str">
        <f t="shared" ca="1" si="35"/>
        <v/>
      </c>
      <c r="I64" s="52" t="str">
        <f>Données!J22 &amp; ""</f>
        <v/>
      </c>
      <c r="J64" s="52" t="str">
        <f>Données!I22 &amp; ""</f>
        <v/>
      </c>
      <c r="K64" s="52" t="str">
        <f>Données!H22 &amp; ""</f>
        <v/>
      </c>
      <c r="L64" s="49" t="str">
        <f>Données!C22 &amp; " " &amp;Données!D22</f>
        <v xml:space="preserve"> </v>
      </c>
      <c r="M64" s="50" t="str">
        <f>Données!B22 &amp; " " &amp;Données!A22</f>
        <v xml:space="preserve"> </v>
      </c>
      <c r="N64" s="49" t="str">
        <f>TRIM(Données!B22 &amp; " " &amp;Données!A22 &amp; " " &amp; Données!E22 &amp; " " &amp; Données!F22 &amp; " " &amp; Données!G22)</f>
        <v/>
      </c>
      <c r="O64" s="49" t="str">
        <f t="shared" si="17"/>
        <v xml:space="preserve">  </v>
      </c>
      <c r="P64" s="49">
        <f t="shared" si="16"/>
        <v>63</v>
      </c>
      <c r="AC64" s="11" t="s">
        <v>215</v>
      </c>
      <c r="AD64" s="16" t="str">
        <f t="shared" ca="1" si="43"/>
        <v/>
      </c>
      <c r="AE64" s="16" t="str">
        <f t="shared" ca="1" si="36"/>
        <v/>
      </c>
      <c r="AF64" s="16" t="str">
        <f t="shared" ca="1" si="37"/>
        <v/>
      </c>
      <c r="AG64" s="16" t="str">
        <f t="shared" ca="1" si="38"/>
        <v/>
      </c>
      <c r="AH64" s="16" t="str">
        <f t="shared" ca="1" si="39"/>
        <v/>
      </c>
      <c r="AI64" s="16" t="str">
        <f t="shared" ca="1" si="40"/>
        <v/>
      </c>
      <c r="AJ64" s="16" t="str">
        <f t="shared" ca="1" si="41"/>
        <v/>
      </c>
    </row>
    <row r="65" spans="1:36" x14ac:dyDescent="0.15">
      <c r="A65" s="11" t="s">
        <v>216</v>
      </c>
      <c r="B65" s="23" t="str">
        <f t="shared" ca="1" si="42"/>
        <v/>
      </c>
      <c r="C65" s="16" t="str">
        <f t="shared" ca="1" si="30"/>
        <v/>
      </c>
      <c r="D65" s="16" t="str">
        <f t="shared" ca="1" si="31"/>
        <v/>
      </c>
      <c r="E65" s="16" t="str">
        <f t="shared" ca="1" si="32"/>
        <v/>
      </c>
      <c r="F65" s="16" t="str">
        <f t="shared" ca="1" si="33"/>
        <v/>
      </c>
      <c r="G65" s="16" t="str">
        <f t="shared" ca="1" si="34"/>
        <v/>
      </c>
      <c r="H65" s="17" t="str">
        <f t="shared" ca="1" si="35"/>
        <v/>
      </c>
      <c r="I65" s="52" t="str">
        <f>Données!J23 &amp; ""</f>
        <v/>
      </c>
      <c r="J65" s="52" t="str">
        <f>Données!I23 &amp; ""</f>
        <v/>
      </c>
      <c r="K65" s="52" t="str">
        <f>Données!H23 &amp; ""</f>
        <v/>
      </c>
      <c r="L65" s="49" t="str">
        <f>Données!C23 &amp; " " &amp;Données!D23</f>
        <v xml:space="preserve"> </v>
      </c>
      <c r="M65" s="50" t="str">
        <f>Données!B23 &amp; " " &amp;Données!A23</f>
        <v xml:space="preserve"> </v>
      </c>
      <c r="N65" s="49" t="str">
        <f>TRIM(Données!B23 &amp; " " &amp;Données!A23 &amp; " " &amp; Données!E23 &amp; " " &amp; Données!F23 &amp; " " &amp; Données!G23)</f>
        <v/>
      </c>
      <c r="O65" s="49" t="str">
        <f t="shared" si="17"/>
        <v xml:space="preserve">  </v>
      </c>
      <c r="P65" s="49">
        <f t="shared" si="16"/>
        <v>64</v>
      </c>
      <c r="AC65" s="11" t="s">
        <v>216</v>
      </c>
      <c r="AD65" s="16" t="str">
        <f t="shared" ca="1" si="43"/>
        <v/>
      </c>
      <c r="AE65" s="16" t="str">
        <f t="shared" ca="1" si="36"/>
        <v/>
      </c>
      <c r="AF65" s="16" t="str">
        <f t="shared" ca="1" si="37"/>
        <v/>
      </c>
      <c r="AG65" s="16" t="str">
        <f t="shared" ca="1" si="38"/>
        <v/>
      </c>
      <c r="AH65" s="16" t="str">
        <f t="shared" ca="1" si="39"/>
        <v/>
      </c>
      <c r="AI65" s="16" t="str">
        <f t="shared" ca="1" si="40"/>
        <v/>
      </c>
      <c r="AJ65" s="16" t="str">
        <f t="shared" ca="1" si="41"/>
        <v/>
      </c>
    </row>
    <row r="66" spans="1:36" x14ac:dyDescent="0.15">
      <c r="A66" s="11" t="s">
        <v>218</v>
      </c>
      <c r="B66" s="23" t="str">
        <f t="shared" ca="1" si="42"/>
        <v/>
      </c>
      <c r="C66" s="16" t="str">
        <f t="shared" ca="1" si="30"/>
        <v/>
      </c>
      <c r="D66" s="16" t="str">
        <f t="shared" ca="1" si="31"/>
        <v/>
      </c>
      <c r="E66" s="16" t="str">
        <f t="shared" ca="1" si="32"/>
        <v/>
      </c>
      <c r="F66" s="16" t="str">
        <f t="shared" ca="1" si="33"/>
        <v/>
      </c>
      <c r="G66" s="16" t="str">
        <f t="shared" ca="1" si="34"/>
        <v/>
      </c>
      <c r="H66" s="17" t="str">
        <f t="shared" ca="1" si="35"/>
        <v/>
      </c>
      <c r="I66" s="52" t="str">
        <f>Données!J24 &amp; ""</f>
        <v/>
      </c>
      <c r="J66" s="52" t="str">
        <f>Données!I24 &amp; ""</f>
        <v/>
      </c>
      <c r="K66" s="52" t="str">
        <f>Données!H24 &amp; ""</f>
        <v/>
      </c>
      <c r="L66" s="49" t="str">
        <f>Données!C24 &amp; " " &amp;Données!D24</f>
        <v xml:space="preserve"> </v>
      </c>
      <c r="M66" s="50" t="str">
        <f>Données!B24 &amp; " " &amp;Données!A24</f>
        <v xml:space="preserve"> </v>
      </c>
      <c r="N66" s="49" t="str">
        <f>TRIM(Données!B24 &amp; " " &amp;Données!A24 &amp; " " &amp; Données!E24 &amp; " " &amp; Données!F24 &amp; " " &amp; Données!G24)</f>
        <v/>
      </c>
      <c r="O66" s="49" t="str">
        <f t="shared" si="17"/>
        <v xml:space="preserve">  </v>
      </c>
      <c r="P66" s="49">
        <f t="shared" si="16"/>
        <v>65</v>
      </c>
      <c r="AC66" s="11" t="s">
        <v>218</v>
      </c>
      <c r="AD66" s="16" t="str">
        <f t="shared" ca="1" si="43"/>
        <v/>
      </c>
      <c r="AE66" s="16" t="str">
        <f t="shared" ca="1" si="36"/>
        <v/>
      </c>
      <c r="AF66" s="16" t="str">
        <f t="shared" ca="1" si="37"/>
        <v/>
      </c>
      <c r="AG66" s="16" t="str">
        <f t="shared" ca="1" si="38"/>
        <v/>
      </c>
      <c r="AH66" s="16" t="str">
        <f t="shared" ca="1" si="39"/>
        <v/>
      </c>
      <c r="AI66" s="16" t="str">
        <f t="shared" ca="1" si="40"/>
        <v/>
      </c>
      <c r="AJ66" s="16" t="str">
        <f t="shared" ca="1" si="41"/>
        <v/>
      </c>
    </row>
    <row r="67" spans="1:36" x14ac:dyDescent="0.15">
      <c r="A67" s="11" t="s">
        <v>220</v>
      </c>
      <c r="B67" s="23" t="str">
        <f t="shared" ca="1" si="42"/>
        <v/>
      </c>
      <c r="C67" s="16" t="str">
        <f t="shared" ca="1" si="30"/>
        <v/>
      </c>
      <c r="D67" s="16" t="str">
        <f t="shared" ca="1" si="31"/>
        <v/>
      </c>
      <c r="E67" s="16" t="str">
        <f t="shared" ca="1" si="32"/>
        <v/>
      </c>
      <c r="F67" s="16" t="str">
        <f t="shared" ca="1" si="33"/>
        <v/>
      </c>
      <c r="G67" s="16" t="str">
        <f t="shared" ca="1" si="34"/>
        <v/>
      </c>
      <c r="H67" s="17" t="str">
        <f t="shared" ca="1" si="35"/>
        <v/>
      </c>
      <c r="I67" s="52" t="str">
        <f>Données!J25 &amp; ""</f>
        <v/>
      </c>
      <c r="J67" s="52" t="str">
        <f>Données!I25 &amp; ""</f>
        <v/>
      </c>
      <c r="K67" s="52" t="str">
        <f>Données!H25 &amp; ""</f>
        <v/>
      </c>
      <c r="L67" s="49" t="str">
        <f>Données!C25 &amp; " " &amp;Données!D25</f>
        <v xml:space="preserve"> </v>
      </c>
      <c r="M67" s="50" t="str">
        <f>Données!B25 &amp; " " &amp;Données!A25</f>
        <v xml:space="preserve"> </v>
      </c>
      <c r="N67" s="49" t="str">
        <f>TRIM(Données!B25 &amp; " " &amp;Données!A25 &amp; " " &amp; Données!E25 &amp; " " &amp; Données!F25 &amp; " " &amp; Données!G25)</f>
        <v/>
      </c>
      <c r="O67" s="49" t="str">
        <f t="shared" si="17"/>
        <v xml:space="preserve">  </v>
      </c>
      <c r="P67" s="49">
        <f t="shared" si="16"/>
        <v>66</v>
      </c>
      <c r="AC67" s="11" t="s">
        <v>220</v>
      </c>
      <c r="AD67" s="16" t="str">
        <f t="shared" ca="1" si="43"/>
        <v/>
      </c>
      <c r="AE67" s="16" t="str">
        <f t="shared" ca="1" si="36"/>
        <v/>
      </c>
      <c r="AF67" s="16" t="str">
        <f t="shared" ca="1" si="37"/>
        <v/>
      </c>
      <c r="AG67" s="16" t="str">
        <f t="shared" ca="1" si="38"/>
        <v/>
      </c>
      <c r="AH67" s="16" t="str">
        <f t="shared" ca="1" si="39"/>
        <v/>
      </c>
      <c r="AI67" s="16" t="str">
        <f t="shared" ca="1" si="40"/>
        <v/>
      </c>
      <c r="AJ67" s="16" t="str">
        <f t="shared" ca="1" si="41"/>
        <v/>
      </c>
    </row>
    <row r="68" spans="1:36" x14ac:dyDescent="0.15">
      <c r="A68" s="11" t="s">
        <v>222</v>
      </c>
      <c r="B68" s="23" t="str">
        <f t="shared" ca="1" si="42"/>
        <v/>
      </c>
      <c r="C68" s="16" t="str">
        <f t="shared" ca="1" si="30"/>
        <v/>
      </c>
      <c r="D68" s="16" t="str">
        <f t="shared" ca="1" si="31"/>
        <v/>
      </c>
      <c r="E68" s="16" t="str">
        <f t="shared" ca="1" si="32"/>
        <v/>
      </c>
      <c r="F68" s="16" t="str">
        <f t="shared" ca="1" si="33"/>
        <v/>
      </c>
      <c r="G68" s="16" t="str">
        <f t="shared" ca="1" si="34"/>
        <v/>
      </c>
      <c r="H68" s="17" t="str">
        <f t="shared" ca="1" si="35"/>
        <v/>
      </c>
      <c r="I68" s="52" t="str">
        <f>Données!J26 &amp; ""</f>
        <v/>
      </c>
      <c r="J68" s="52" t="str">
        <f>Données!I26 &amp; ""</f>
        <v/>
      </c>
      <c r="K68" s="52" t="str">
        <f>Données!H26 &amp; ""</f>
        <v/>
      </c>
      <c r="L68" s="49" t="str">
        <f>Données!C26 &amp; " " &amp;Données!D26</f>
        <v xml:space="preserve"> </v>
      </c>
      <c r="M68" s="50" t="str">
        <f>Données!B26 &amp; " " &amp;Données!A26</f>
        <v xml:space="preserve"> </v>
      </c>
      <c r="N68" s="49" t="str">
        <f>TRIM(Données!B26 &amp; " " &amp;Données!A26 &amp; " " &amp; Données!E26 &amp; " " &amp; Données!F26 &amp; " " &amp; Données!G26)</f>
        <v/>
      </c>
      <c r="O68" s="49" t="str">
        <f t="shared" si="17"/>
        <v xml:space="preserve">  </v>
      </c>
      <c r="P68" s="49">
        <f t="shared" ref="P68:P131" si="44">P67+1</f>
        <v>67</v>
      </c>
      <c r="AC68" s="11" t="s">
        <v>222</v>
      </c>
      <c r="AD68" s="16" t="str">
        <f t="shared" ca="1" si="43"/>
        <v/>
      </c>
      <c r="AE68" s="16" t="str">
        <f t="shared" ca="1" si="36"/>
        <v/>
      </c>
      <c r="AF68" s="16" t="str">
        <f t="shared" ca="1" si="37"/>
        <v/>
      </c>
      <c r="AG68" s="16" t="str">
        <f t="shared" ca="1" si="38"/>
        <v/>
      </c>
      <c r="AH68" s="16" t="str">
        <f t="shared" ca="1" si="39"/>
        <v/>
      </c>
      <c r="AI68" s="16" t="str">
        <f t="shared" ca="1" si="40"/>
        <v/>
      </c>
      <c r="AJ68" s="16" t="str">
        <f t="shared" ca="1" si="41"/>
        <v/>
      </c>
    </row>
    <row r="69" spans="1:36" x14ac:dyDescent="0.15">
      <c r="A69" s="11" t="s">
        <v>224</v>
      </c>
      <c r="B69" s="23" t="str">
        <f t="shared" ca="1" si="42"/>
        <v/>
      </c>
      <c r="C69" s="16" t="str">
        <f t="shared" ca="1" si="30"/>
        <v/>
      </c>
      <c r="D69" s="16" t="str">
        <f t="shared" ca="1" si="31"/>
        <v/>
      </c>
      <c r="E69" s="16" t="str">
        <f t="shared" ca="1" si="32"/>
        <v/>
      </c>
      <c r="F69" s="16" t="str">
        <f t="shared" ca="1" si="33"/>
        <v/>
      </c>
      <c r="G69" s="16" t="str">
        <f t="shared" ca="1" si="34"/>
        <v/>
      </c>
      <c r="H69" s="17" t="str">
        <f t="shared" ca="1" si="35"/>
        <v/>
      </c>
      <c r="I69" s="52" t="str">
        <f>Données!J27 &amp; ""</f>
        <v/>
      </c>
      <c r="J69" s="52" t="str">
        <f>Données!I27 &amp; ""</f>
        <v/>
      </c>
      <c r="K69" s="52" t="str">
        <f>Données!H27 &amp; ""</f>
        <v/>
      </c>
      <c r="L69" s="49" t="str">
        <f>Données!C27 &amp; " " &amp;Données!D27</f>
        <v xml:space="preserve"> </v>
      </c>
      <c r="M69" s="50" t="str">
        <f>Données!B27 &amp; " " &amp;Données!A27</f>
        <v xml:space="preserve"> </v>
      </c>
      <c r="N69" s="49" t="str">
        <f>TRIM(Données!B27 &amp; " " &amp;Données!A27 &amp; " " &amp; Données!E27 &amp; " " &amp; Données!F27 &amp; " " &amp; Données!G27)</f>
        <v/>
      </c>
      <c r="O69" s="49" t="str">
        <f t="shared" ref="O69:O132" si="45">L69&amp;M69</f>
        <v xml:space="preserve">  </v>
      </c>
      <c r="P69" s="49">
        <f t="shared" si="44"/>
        <v>68</v>
      </c>
      <c r="AC69" s="11" t="s">
        <v>224</v>
      </c>
      <c r="AD69" s="16" t="str">
        <f t="shared" ca="1" si="43"/>
        <v/>
      </c>
      <c r="AE69" s="16" t="str">
        <f t="shared" ca="1" si="36"/>
        <v/>
      </c>
      <c r="AF69" s="16" t="str">
        <f t="shared" ca="1" si="37"/>
        <v/>
      </c>
      <c r="AG69" s="16" t="str">
        <f t="shared" ca="1" si="38"/>
        <v/>
      </c>
      <c r="AH69" s="16" t="str">
        <f t="shared" ca="1" si="39"/>
        <v/>
      </c>
      <c r="AI69" s="16" t="str">
        <f t="shared" ca="1" si="40"/>
        <v/>
      </c>
      <c r="AJ69" s="16" t="str">
        <f t="shared" ca="1" si="41"/>
        <v/>
      </c>
    </row>
    <row r="70" spans="1:36" x14ac:dyDescent="0.15">
      <c r="A70" s="11" t="s">
        <v>232</v>
      </c>
      <c r="B70" s="23" t="str">
        <f t="shared" ca="1" si="42"/>
        <v/>
      </c>
      <c r="C70" s="16" t="str">
        <f t="shared" ca="1" si="30"/>
        <v/>
      </c>
      <c r="D70" s="16" t="str">
        <f t="shared" ca="1" si="31"/>
        <v/>
      </c>
      <c r="E70" s="16" t="str">
        <f t="shared" ca="1" si="32"/>
        <v/>
      </c>
      <c r="F70" s="16" t="str">
        <f t="shared" ca="1" si="33"/>
        <v/>
      </c>
      <c r="G70" s="16" t="str">
        <f t="shared" ca="1" si="34"/>
        <v/>
      </c>
      <c r="H70" s="17" t="str">
        <f t="shared" ca="1" si="35"/>
        <v/>
      </c>
      <c r="I70" s="52" t="str">
        <f>Données!J28 &amp; ""</f>
        <v/>
      </c>
      <c r="J70" s="52" t="str">
        <f>Données!I28 &amp; ""</f>
        <v/>
      </c>
      <c r="K70" s="52" t="str">
        <f>Données!H28 &amp; ""</f>
        <v/>
      </c>
      <c r="L70" s="49" t="str">
        <f>Données!C28 &amp; " " &amp;Données!D28</f>
        <v xml:space="preserve"> </v>
      </c>
      <c r="M70" s="50" t="str">
        <f>Données!B28 &amp; " " &amp;Données!A28</f>
        <v xml:space="preserve"> </v>
      </c>
      <c r="N70" s="49" t="str">
        <f>TRIM(Données!B28 &amp; " " &amp;Données!A28 &amp; " " &amp; Données!E28 &amp; " " &amp; Données!F28 &amp; " " &amp; Données!G28)</f>
        <v/>
      </c>
      <c r="O70" s="49" t="str">
        <f t="shared" si="45"/>
        <v xml:space="preserve">  </v>
      </c>
      <c r="P70" s="49">
        <f t="shared" si="44"/>
        <v>69</v>
      </c>
      <c r="AC70" s="11" t="s">
        <v>232</v>
      </c>
      <c r="AD70" s="16" t="str">
        <f t="shared" ca="1" si="43"/>
        <v/>
      </c>
      <c r="AE70" s="16" t="str">
        <f t="shared" ca="1" si="36"/>
        <v/>
      </c>
      <c r="AF70" s="16" t="str">
        <f t="shared" ca="1" si="37"/>
        <v/>
      </c>
      <c r="AG70" s="16" t="str">
        <f t="shared" ca="1" si="38"/>
        <v/>
      </c>
      <c r="AH70" s="16" t="str">
        <f t="shared" ca="1" si="39"/>
        <v/>
      </c>
      <c r="AI70" s="16" t="str">
        <f t="shared" ca="1" si="40"/>
        <v/>
      </c>
      <c r="AJ70" s="16" t="str">
        <f t="shared" ca="1" si="41"/>
        <v/>
      </c>
    </row>
    <row r="71" spans="1:36" x14ac:dyDescent="0.15">
      <c r="A71" s="11" t="s">
        <v>233</v>
      </c>
      <c r="B71" s="23" t="str">
        <f t="shared" ca="1" si="42"/>
        <v/>
      </c>
      <c r="C71" s="16" t="str">
        <f t="shared" ca="1" si="30"/>
        <v/>
      </c>
      <c r="D71" s="16" t="str">
        <f t="shared" ca="1" si="31"/>
        <v/>
      </c>
      <c r="E71" s="16" t="str">
        <f t="shared" ca="1" si="32"/>
        <v/>
      </c>
      <c r="F71" s="16" t="str">
        <f t="shared" ca="1" si="33"/>
        <v/>
      </c>
      <c r="G71" s="16" t="str">
        <f t="shared" ca="1" si="34"/>
        <v/>
      </c>
      <c r="H71" s="17" t="str">
        <f t="shared" ca="1" si="35"/>
        <v/>
      </c>
      <c r="I71" s="52" t="str">
        <f>Données!J29 &amp; ""</f>
        <v/>
      </c>
      <c r="J71" s="52" t="str">
        <f>Données!I29 &amp; ""</f>
        <v/>
      </c>
      <c r="K71" s="52" t="str">
        <f>Données!H29 &amp; ""</f>
        <v/>
      </c>
      <c r="L71" s="49" t="str">
        <f>Données!C29 &amp; " " &amp;Données!D29</f>
        <v xml:space="preserve"> </v>
      </c>
      <c r="M71" s="50" t="str">
        <f>Données!B29 &amp; " " &amp;Données!A29</f>
        <v xml:space="preserve"> </v>
      </c>
      <c r="N71" s="49" t="str">
        <f>TRIM(Données!B29 &amp; " " &amp;Données!A29 &amp; " " &amp; Données!E29 &amp; " " &amp; Données!F29 &amp; " " &amp; Données!G29)</f>
        <v/>
      </c>
      <c r="O71" s="49" t="str">
        <f t="shared" si="45"/>
        <v xml:space="preserve">  </v>
      </c>
      <c r="P71" s="49">
        <f t="shared" si="44"/>
        <v>70</v>
      </c>
      <c r="AC71" s="11" t="s">
        <v>233</v>
      </c>
      <c r="AD71" s="16" t="str">
        <f t="shared" ca="1" si="43"/>
        <v/>
      </c>
      <c r="AE71" s="16" t="str">
        <f t="shared" ca="1" si="36"/>
        <v/>
      </c>
      <c r="AF71" s="16" t="str">
        <f t="shared" ca="1" si="37"/>
        <v/>
      </c>
      <c r="AG71" s="16" t="str">
        <f t="shared" ca="1" si="38"/>
        <v/>
      </c>
      <c r="AH71" s="16" t="str">
        <f t="shared" ca="1" si="39"/>
        <v/>
      </c>
      <c r="AI71" s="16" t="str">
        <f t="shared" ca="1" si="40"/>
        <v/>
      </c>
      <c r="AJ71" s="16" t="str">
        <f t="shared" ca="1" si="41"/>
        <v/>
      </c>
    </row>
    <row r="72" spans="1:36" x14ac:dyDescent="0.15">
      <c r="A72" s="11" t="s">
        <v>94</v>
      </c>
      <c r="B72" s="23" t="str">
        <f t="shared" ca="1" si="42"/>
        <v/>
      </c>
      <c r="C72" s="16" t="str">
        <f t="shared" ca="1" si="30"/>
        <v/>
      </c>
      <c r="D72" s="16" t="str">
        <f t="shared" ca="1" si="31"/>
        <v/>
      </c>
      <c r="E72" s="16" t="str">
        <f t="shared" ca="1" si="32"/>
        <v/>
      </c>
      <c r="F72" s="16" t="str">
        <f t="shared" ca="1" si="33"/>
        <v/>
      </c>
      <c r="G72" s="16" t="str">
        <f t="shared" ca="1" si="34"/>
        <v/>
      </c>
      <c r="H72" s="17" t="str">
        <f t="shared" ca="1" si="35"/>
        <v/>
      </c>
      <c r="I72" s="52" t="str">
        <f>Données!J30 &amp; ""</f>
        <v/>
      </c>
      <c r="J72" s="52" t="str">
        <f>Données!I30 &amp; ""</f>
        <v/>
      </c>
      <c r="K72" s="52" t="str">
        <f>Données!H30 &amp; ""</f>
        <v/>
      </c>
      <c r="L72" s="49" t="str">
        <f>Données!C30 &amp; " " &amp;Données!D30</f>
        <v xml:space="preserve"> </v>
      </c>
      <c r="M72" s="50" t="str">
        <f>Données!B30 &amp; " " &amp;Données!A30</f>
        <v xml:space="preserve"> </v>
      </c>
      <c r="N72" s="49" t="str">
        <f>TRIM(Données!B30 &amp; " " &amp;Données!A30 &amp; " " &amp; Données!E30 &amp; " " &amp; Données!F30 &amp; " " &amp; Données!G30)</f>
        <v/>
      </c>
      <c r="O72" s="49" t="str">
        <f t="shared" si="45"/>
        <v xml:space="preserve">  </v>
      </c>
      <c r="P72" s="49">
        <f t="shared" si="44"/>
        <v>71</v>
      </c>
      <c r="AC72" s="11" t="s">
        <v>94</v>
      </c>
      <c r="AD72" s="16" t="str">
        <f t="shared" ca="1" si="43"/>
        <v/>
      </c>
      <c r="AE72" s="16" t="str">
        <f t="shared" ca="1" si="36"/>
        <v/>
      </c>
      <c r="AF72" s="16" t="str">
        <f t="shared" ca="1" si="37"/>
        <v/>
      </c>
      <c r="AG72" s="16" t="str">
        <f t="shared" ca="1" si="38"/>
        <v/>
      </c>
      <c r="AH72" s="16" t="str">
        <f t="shared" ca="1" si="39"/>
        <v/>
      </c>
      <c r="AI72" s="16" t="str">
        <f t="shared" ca="1" si="40"/>
        <v/>
      </c>
      <c r="AJ72" s="16" t="str">
        <f t="shared" ca="1" si="41"/>
        <v/>
      </c>
    </row>
    <row r="73" spans="1:36" x14ac:dyDescent="0.15">
      <c r="A73" s="11" t="s">
        <v>104</v>
      </c>
      <c r="B73" s="23" t="str">
        <f t="shared" ca="1" si="42"/>
        <v/>
      </c>
      <c r="C73" s="16" t="str">
        <f t="shared" ca="1" si="30"/>
        <v/>
      </c>
      <c r="D73" s="16" t="str">
        <f t="shared" ca="1" si="31"/>
        <v/>
      </c>
      <c r="E73" s="16" t="str">
        <f t="shared" ca="1" si="32"/>
        <v/>
      </c>
      <c r="F73" s="16" t="str">
        <f t="shared" ca="1" si="33"/>
        <v/>
      </c>
      <c r="G73" s="16" t="str">
        <f t="shared" ca="1" si="34"/>
        <v/>
      </c>
      <c r="H73" s="17" t="str">
        <f t="shared" ca="1" si="35"/>
        <v/>
      </c>
      <c r="I73" s="52" t="str">
        <f>Données!J31 &amp; ""</f>
        <v/>
      </c>
      <c r="J73" s="52" t="str">
        <f>Données!I31 &amp; ""</f>
        <v/>
      </c>
      <c r="K73" s="52" t="str">
        <f>Données!H31 &amp; ""</f>
        <v/>
      </c>
      <c r="L73" s="49" t="str">
        <f>Données!C31 &amp; " " &amp;Données!D31</f>
        <v xml:space="preserve"> </v>
      </c>
      <c r="M73" s="50" t="str">
        <f>Données!B31 &amp; " " &amp;Données!A31</f>
        <v xml:space="preserve"> </v>
      </c>
      <c r="N73" s="49" t="str">
        <f>TRIM(Données!B31 &amp; " " &amp;Données!A31 &amp; " " &amp; Données!E31 &amp; " " &amp; Données!F31 &amp; " " &amp; Données!G31)</f>
        <v/>
      </c>
      <c r="O73" s="49" t="str">
        <f t="shared" si="45"/>
        <v xml:space="preserve">  </v>
      </c>
      <c r="P73" s="49">
        <f t="shared" si="44"/>
        <v>72</v>
      </c>
      <c r="AC73" s="11" t="s">
        <v>104</v>
      </c>
      <c r="AD73" s="16" t="str">
        <f t="shared" ca="1" si="43"/>
        <v/>
      </c>
      <c r="AE73" s="16" t="str">
        <f t="shared" ca="1" si="36"/>
        <v/>
      </c>
      <c r="AF73" s="16" t="str">
        <f t="shared" ca="1" si="37"/>
        <v/>
      </c>
      <c r="AG73" s="16" t="str">
        <f t="shared" ca="1" si="38"/>
        <v/>
      </c>
      <c r="AH73" s="16" t="str">
        <f t="shared" ca="1" si="39"/>
        <v/>
      </c>
      <c r="AI73" s="16" t="str">
        <f t="shared" ca="1" si="40"/>
        <v/>
      </c>
      <c r="AJ73" s="16" t="str">
        <f t="shared" ca="1" si="41"/>
        <v/>
      </c>
    </row>
    <row r="74" spans="1:36" x14ac:dyDescent="0.15">
      <c r="A74" s="11" t="s">
        <v>105</v>
      </c>
      <c r="B74" s="23" t="str">
        <f t="shared" ca="1" si="42"/>
        <v/>
      </c>
      <c r="C74" s="16" t="str">
        <f t="shared" ca="1" si="30"/>
        <v/>
      </c>
      <c r="D74" s="16" t="str">
        <f t="shared" ca="1" si="31"/>
        <v/>
      </c>
      <c r="E74" s="16" t="str">
        <f t="shared" ca="1" si="32"/>
        <v/>
      </c>
      <c r="F74" s="16" t="str">
        <f t="shared" ca="1" si="33"/>
        <v/>
      </c>
      <c r="G74" s="16" t="str">
        <f t="shared" ca="1" si="34"/>
        <v/>
      </c>
      <c r="H74" s="17" t="str">
        <f t="shared" ca="1" si="35"/>
        <v/>
      </c>
      <c r="I74" s="52" t="str">
        <f>Données!J32 &amp; ""</f>
        <v/>
      </c>
      <c r="J74" s="52" t="str">
        <f>Données!I32 &amp; ""</f>
        <v/>
      </c>
      <c r="K74" s="52" t="str">
        <f>Données!H32 &amp; ""</f>
        <v/>
      </c>
      <c r="L74" s="49" t="str">
        <f>Données!C32 &amp; " " &amp;Données!D32</f>
        <v xml:space="preserve"> </v>
      </c>
      <c r="M74" s="50" t="str">
        <f>Données!B32 &amp; " " &amp;Données!A32</f>
        <v xml:space="preserve"> </v>
      </c>
      <c r="N74" s="49" t="str">
        <f>TRIM(Données!B32 &amp; " " &amp;Données!A32 &amp; " " &amp; Données!E32 &amp; " " &amp; Données!F32 &amp; " " &amp; Données!G32)</f>
        <v/>
      </c>
      <c r="O74" s="49" t="str">
        <f t="shared" si="45"/>
        <v xml:space="preserve">  </v>
      </c>
      <c r="P74" s="49">
        <f t="shared" si="44"/>
        <v>73</v>
      </c>
      <c r="AC74" s="11" t="s">
        <v>105</v>
      </c>
      <c r="AD74" s="16" t="str">
        <f t="shared" ca="1" si="43"/>
        <v/>
      </c>
      <c r="AE74" s="16" t="str">
        <f t="shared" ca="1" si="36"/>
        <v/>
      </c>
      <c r="AF74" s="16" t="str">
        <f t="shared" ca="1" si="37"/>
        <v/>
      </c>
      <c r="AG74" s="16" t="str">
        <f t="shared" ca="1" si="38"/>
        <v/>
      </c>
      <c r="AH74" s="16" t="str">
        <f t="shared" ca="1" si="39"/>
        <v/>
      </c>
      <c r="AI74" s="16" t="str">
        <f t="shared" ca="1" si="40"/>
        <v/>
      </c>
      <c r="AJ74" s="16" t="str">
        <f t="shared" ca="1" si="41"/>
        <v/>
      </c>
    </row>
    <row r="75" spans="1:36" x14ac:dyDescent="0.15">
      <c r="A75" s="11" t="s">
        <v>106</v>
      </c>
      <c r="B75" s="23" t="str">
        <f t="shared" ca="1" si="42"/>
        <v/>
      </c>
      <c r="C75" s="16" t="str">
        <f t="shared" ca="1" si="30"/>
        <v/>
      </c>
      <c r="D75" s="16" t="str">
        <f t="shared" ca="1" si="31"/>
        <v/>
      </c>
      <c r="E75" s="16" t="str">
        <f t="shared" ca="1" si="32"/>
        <v/>
      </c>
      <c r="F75" s="16" t="str">
        <f t="shared" ca="1" si="33"/>
        <v/>
      </c>
      <c r="G75" s="16" t="str">
        <f t="shared" ca="1" si="34"/>
        <v/>
      </c>
      <c r="H75" s="17" t="str">
        <f t="shared" ca="1" si="35"/>
        <v/>
      </c>
      <c r="I75" s="52" t="str">
        <f>Données!J33 &amp; ""</f>
        <v/>
      </c>
      <c r="J75" s="52" t="str">
        <f>Données!I33 &amp; ""</f>
        <v/>
      </c>
      <c r="K75" s="52" t="str">
        <f>Données!H33 &amp; ""</f>
        <v/>
      </c>
      <c r="L75" s="49" t="str">
        <f>Données!C33 &amp; " " &amp;Données!D33</f>
        <v xml:space="preserve"> </v>
      </c>
      <c r="M75" s="50" t="str">
        <f>Données!B33 &amp; " " &amp;Données!A33</f>
        <v xml:space="preserve"> </v>
      </c>
      <c r="N75" s="49" t="str">
        <f>TRIM(Données!B33 &amp; " " &amp;Données!A33 &amp; " " &amp; Données!E33 &amp; " " &amp; Données!F33 &amp; " " &amp; Données!G33)</f>
        <v/>
      </c>
      <c r="O75" s="49" t="str">
        <f t="shared" si="45"/>
        <v xml:space="preserve">  </v>
      </c>
      <c r="P75" s="49">
        <f t="shared" si="44"/>
        <v>74</v>
      </c>
      <c r="AC75" s="11" t="s">
        <v>106</v>
      </c>
      <c r="AD75" s="16" t="str">
        <f t="shared" ca="1" si="43"/>
        <v/>
      </c>
      <c r="AE75" s="16" t="str">
        <f t="shared" ca="1" si="36"/>
        <v/>
      </c>
      <c r="AF75" s="16" t="str">
        <f t="shared" ca="1" si="37"/>
        <v/>
      </c>
      <c r="AG75" s="16" t="str">
        <f t="shared" ca="1" si="38"/>
        <v/>
      </c>
      <c r="AH75" s="16" t="str">
        <f t="shared" ca="1" si="39"/>
        <v/>
      </c>
      <c r="AI75" s="16" t="str">
        <f t="shared" ca="1" si="40"/>
        <v/>
      </c>
      <c r="AJ75" s="16" t="str">
        <f t="shared" ca="1" si="41"/>
        <v/>
      </c>
    </row>
    <row r="76" spans="1:36" x14ac:dyDescent="0.15">
      <c r="A76" s="11" t="s">
        <v>107</v>
      </c>
      <c r="B76" s="23" t="str">
        <f t="shared" ca="1" si="42"/>
        <v/>
      </c>
      <c r="C76" s="16" t="str">
        <f t="shared" ca="1" si="30"/>
        <v/>
      </c>
      <c r="D76" s="16" t="str">
        <f t="shared" ca="1" si="31"/>
        <v/>
      </c>
      <c r="E76" s="16" t="str">
        <f t="shared" ca="1" si="32"/>
        <v/>
      </c>
      <c r="F76" s="16" t="str">
        <f t="shared" ca="1" si="33"/>
        <v/>
      </c>
      <c r="G76" s="16" t="str">
        <f t="shared" ca="1" si="34"/>
        <v/>
      </c>
      <c r="H76" s="17" t="str">
        <f t="shared" ca="1" si="35"/>
        <v/>
      </c>
      <c r="I76" s="52" t="str">
        <f>Données!J34 &amp; ""</f>
        <v/>
      </c>
      <c r="J76" s="52" t="str">
        <f>Données!I34 &amp; ""</f>
        <v/>
      </c>
      <c r="K76" s="52" t="str">
        <f>Données!H34 &amp; ""</f>
        <v/>
      </c>
      <c r="L76" s="49" t="str">
        <f>Données!C34 &amp; " " &amp;Données!D34</f>
        <v xml:space="preserve"> </v>
      </c>
      <c r="M76" s="50" t="str">
        <f>Données!B34 &amp; " " &amp;Données!A34</f>
        <v xml:space="preserve"> </v>
      </c>
      <c r="N76" s="49" t="str">
        <f>TRIM(Données!B34 &amp; " " &amp;Données!A34 &amp; " " &amp; Données!E34 &amp; " " &amp; Données!F34 &amp; " " &amp; Données!G34)</f>
        <v/>
      </c>
      <c r="O76" s="49" t="str">
        <f t="shared" si="45"/>
        <v xml:space="preserve">  </v>
      </c>
      <c r="P76" s="49">
        <f t="shared" si="44"/>
        <v>75</v>
      </c>
      <c r="AC76" s="11" t="s">
        <v>107</v>
      </c>
      <c r="AD76" s="16" t="str">
        <f t="shared" ca="1" si="43"/>
        <v/>
      </c>
      <c r="AE76" s="16" t="str">
        <f t="shared" ca="1" si="36"/>
        <v/>
      </c>
      <c r="AF76" s="16" t="str">
        <f t="shared" ca="1" si="37"/>
        <v/>
      </c>
      <c r="AG76" s="16" t="str">
        <f t="shared" ca="1" si="38"/>
        <v/>
      </c>
      <c r="AH76" s="16" t="str">
        <f t="shared" ca="1" si="39"/>
        <v/>
      </c>
      <c r="AI76" s="16" t="str">
        <f t="shared" ca="1" si="40"/>
        <v/>
      </c>
      <c r="AJ76" s="16" t="str">
        <f t="shared" ca="1" si="41"/>
        <v/>
      </c>
    </row>
    <row r="77" spans="1:36" x14ac:dyDescent="0.15">
      <c r="A77" s="11" t="s">
        <v>108</v>
      </c>
      <c r="B77" s="23" t="str">
        <f t="shared" ca="1" si="42"/>
        <v/>
      </c>
      <c r="C77" s="16" t="str">
        <f t="shared" ca="1" si="30"/>
        <v/>
      </c>
      <c r="D77" s="16" t="str">
        <f t="shared" ca="1" si="31"/>
        <v/>
      </c>
      <c r="E77" s="16" t="str">
        <f t="shared" ca="1" si="32"/>
        <v/>
      </c>
      <c r="F77" s="16" t="str">
        <f t="shared" ca="1" si="33"/>
        <v/>
      </c>
      <c r="G77" s="16" t="str">
        <f t="shared" ca="1" si="34"/>
        <v/>
      </c>
      <c r="H77" s="17" t="str">
        <f t="shared" ca="1" si="35"/>
        <v/>
      </c>
      <c r="I77" s="52" t="str">
        <f>Données!J35 &amp; ""</f>
        <v/>
      </c>
      <c r="J77" s="52" t="str">
        <f>Données!I35 &amp; ""</f>
        <v/>
      </c>
      <c r="K77" s="52" t="str">
        <f>Données!H35 &amp; ""</f>
        <v/>
      </c>
      <c r="L77" s="49" t="str">
        <f>Données!C35 &amp; " " &amp;Données!D35</f>
        <v xml:space="preserve"> </v>
      </c>
      <c r="M77" s="50" t="str">
        <f>Données!B35 &amp; " " &amp;Données!A35</f>
        <v xml:space="preserve"> </v>
      </c>
      <c r="N77" s="49" t="str">
        <f>TRIM(Données!B35 &amp; " " &amp;Données!A35 &amp; " " &amp; Données!E35 &amp; " " &amp; Données!F35 &amp; " " &amp; Données!G35)</f>
        <v/>
      </c>
      <c r="O77" s="49" t="str">
        <f t="shared" si="45"/>
        <v xml:space="preserve">  </v>
      </c>
      <c r="P77" s="49">
        <f t="shared" si="44"/>
        <v>76</v>
      </c>
      <c r="AC77" s="11" t="s">
        <v>108</v>
      </c>
      <c r="AD77" s="16" t="str">
        <f t="shared" ca="1" si="43"/>
        <v/>
      </c>
      <c r="AE77" s="16" t="str">
        <f t="shared" ca="1" si="36"/>
        <v/>
      </c>
      <c r="AF77" s="16" t="str">
        <f t="shared" ca="1" si="37"/>
        <v/>
      </c>
      <c r="AG77" s="16" t="str">
        <f t="shared" ca="1" si="38"/>
        <v/>
      </c>
      <c r="AH77" s="16" t="str">
        <f t="shared" ca="1" si="39"/>
        <v/>
      </c>
      <c r="AI77" s="16" t="str">
        <f t="shared" ca="1" si="40"/>
        <v/>
      </c>
      <c r="AJ77" s="16" t="str">
        <f t="shared" ca="1" si="41"/>
        <v/>
      </c>
    </row>
    <row r="78" spans="1:36" x14ac:dyDescent="0.15">
      <c r="A78" s="11" t="s">
        <v>109</v>
      </c>
      <c r="B78" s="23" t="str">
        <f t="shared" ca="1" si="42"/>
        <v/>
      </c>
      <c r="C78" s="16" t="str">
        <f t="shared" ca="1" si="30"/>
        <v/>
      </c>
      <c r="D78" s="16" t="str">
        <f t="shared" ca="1" si="31"/>
        <v/>
      </c>
      <c r="E78" s="16" t="str">
        <f t="shared" ca="1" si="32"/>
        <v/>
      </c>
      <c r="F78" s="16" t="str">
        <f t="shared" ca="1" si="33"/>
        <v/>
      </c>
      <c r="G78" s="16" t="str">
        <f t="shared" ca="1" si="34"/>
        <v/>
      </c>
      <c r="H78" s="17" t="str">
        <f t="shared" ca="1" si="35"/>
        <v/>
      </c>
      <c r="I78" s="52" t="str">
        <f>Données!J36 &amp; ""</f>
        <v/>
      </c>
      <c r="J78" s="52" t="str">
        <f>Données!I36 &amp; ""</f>
        <v/>
      </c>
      <c r="K78" s="52" t="str">
        <f>Données!H36 &amp; ""</f>
        <v/>
      </c>
      <c r="L78" s="49" t="str">
        <f>Données!C36 &amp; " " &amp;Données!D36</f>
        <v xml:space="preserve"> </v>
      </c>
      <c r="M78" s="50" t="str">
        <f>Données!B36 &amp; " " &amp;Données!A36</f>
        <v xml:space="preserve"> </v>
      </c>
      <c r="N78" s="49" t="str">
        <f>TRIM(Données!B36 &amp; " " &amp;Données!A36 &amp; " " &amp; Données!E36 &amp; " " &amp; Données!F36 &amp; " " &amp; Données!G36)</f>
        <v/>
      </c>
      <c r="O78" s="49" t="str">
        <f t="shared" si="45"/>
        <v xml:space="preserve">  </v>
      </c>
      <c r="P78" s="49">
        <f t="shared" si="44"/>
        <v>77</v>
      </c>
      <c r="AC78" s="11" t="s">
        <v>109</v>
      </c>
      <c r="AD78" s="16" t="str">
        <f t="shared" ca="1" si="43"/>
        <v/>
      </c>
      <c r="AE78" s="16" t="str">
        <f t="shared" ca="1" si="36"/>
        <v/>
      </c>
      <c r="AF78" s="16" t="str">
        <f t="shared" ca="1" si="37"/>
        <v/>
      </c>
      <c r="AG78" s="16" t="str">
        <f t="shared" ca="1" si="38"/>
        <v/>
      </c>
      <c r="AH78" s="16" t="str">
        <f t="shared" ca="1" si="39"/>
        <v/>
      </c>
      <c r="AI78" s="16" t="str">
        <f t="shared" ca="1" si="40"/>
        <v/>
      </c>
      <c r="AJ78" s="16" t="str">
        <f t="shared" ca="1" si="41"/>
        <v/>
      </c>
    </row>
    <row r="79" spans="1:36" x14ac:dyDescent="0.15">
      <c r="A79" s="11" t="s">
        <v>110</v>
      </c>
      <c r="B79" s="23" t="str">
        <f t="shared" ca="1" si="42"/>
        <v/>
      </c>
      <c r="C79" s="16" t="str">
        <f t="shared" ca="1" si="30"/>
        <v/>
      </c>
      <c r="D79" s="16" t="str">
        <f t="shared" ca="1" si="31"/>
        <v/>
      </c>
      <c r="E79" s="16" t="str">
        <f t="shared" ca="1" si="32"/>
        <v/>
      </c>
      <c r="F79" s="16" t="str">
        <f t="shared" ca="1" si="33"/>
        <v/>
      </c>
      <c r="G79" s="16" t="str">
        <f t="shared" ca="1" si="34"/>
        <v/>
      </c>
      <c r="H79" s="17" t="str">
        <f t="shared" ca="1" si="35"/>
        <v/>
      </c>
      <c r="I79" s="52" t="str">
        <f>Données!J37 &amp; ""</f>
        <v/>
      </c>
      <c r="J79" s="52" t="str">
        <f>Données!I37 &amp; ""</f>
        <v/>
      </c>
      <c r="K79" s="52" t="str">
        <f>Données!H37 &amp; ""</f>
        <v/>
      </c>
      <c r="L79" s="49" t="str">
        <f>Données!C37 &amp; " " &amp;Données!D37</f>
        <v xml:space="preserve"> </v>
      </c>
      <c r="M79" s="50" t="str">
        <f>Données!B37 &amp; " " &amp;Données!A37</f>
        <v xml:space="preserve"> </v>
      </c>
      <c r="N79" s="49" t="str">
        <f>TRIM(Données!B37 &amp; " " &amp;Données!A37 &amp; " " &amp; Données!E37 &amp; " " &amp; Données!F37 &amp; " " &amp; Données!G37)</f>
        <v/>
      </c>
      <c r="O79" s="49" t="str">
        <f t="shared" si="45"/>
        <v xml:space="preserve">  </v>
      </c>
      <c r="P79" s="49">
        <f t="shared" si="44"/>
        <v>78</v>
      </c>
      <c r="AC79" s="11" t="s">
        <v>110</v>
      </c>
      <c r="AD79" s="16" t="str">
        <f t="shared" ca="1" si="43"/>
        <v/>
      </c>
      <c r="AE79" s="16" t="str">
        <f t="shared" ca="1" si="36"/>
        <v/>
      </c>
      <c r="AF79" s="16" t="str">
        <f t="shared" ca="1" si="37"/>
        <v/>
      </c>
      <c r="AG79" s="16" t="str">
        <f t="shared" ca="1" si="38"/>
        <v/>
      </c>
      <c r="AH79" s="16" t="str">
        <f t="shared" ca="1" si="39"/>
        <v/>
      </c>
      <c r="AI79" s="16" t="str">
        <f t="shared" ca="1" si="40"/>
        <v/>
      </c>
      <c r="AJ79" s="16" t="str">
        <f t="shared" ca="1" si="41"/>
        <v/>
      </c>
    </row>
    <row r="80" spans="1:36" x14ac:dyDescent="0.15">
      <c r="A80" s="11" t="s">
        <v>111</v>
      </c>
      <c r="B80" s="23" t="str">
        <f t="shared" ca="1" si="42"/>
        <v/>
      </c>
      <c r="C80" s="16" t="str">
        <f t="shared" ca="1" si="30"/>
        <v/>
      </c>
      <c r="D80" s="16" t="str">
        <f t="shared" ca="1" si="31"/>
        <v/>
      </c>
      <c r="E80" s="16" t="str">
        <f t="shared" ca="1" si="32"/>
        <v/>
      </c>
      <c r="F80" s="16" t="str">
        <f t="shared" ca="1" si="33"/>
        <v/>
      </c>
      <c r="G80" s="16" t="str">
        <f t="shared" ca="1" si="34"/>
        <v/>
      </c>
      <c r="H80" s="17" t="str">
        <f t="shared" ca="1" si="35"/>
        <v/>
      </c>
      <c r="I80" s="52" t="str">
        <f>Données!J38 &amp; ""</f>
        <v/>
      </c>
      <c r="J80" s="52" t="str">
        <f>Données!I38 &amp; ""</f>
        <v/>
      </c>
      <c r="K80" s="52" t="str">
        <f>Données!H38 &amp; ""</f>
        <v/>
      </c>
      <c r="L80" s="49" t="str">
        <f>Données!C38 &amp; " " &amp;Données!D38</f>
        <v xml:space="preserve"> </v>
      </c>
      <c r="M80" s="50" t="str">
        <f>Données!B38 &amp; " " &amp;Données!A38</f>
        <v xml:space="preserve"> </v>
      </c>
      <c r="N80" s="49" t="str">
        <f>TRIM(Données!B38 &amp; " " &amp;Données!A38 &amp; " " &amp; Données!E38 &amp; " " &amp; Données!F38 &amp; " " &amp; Données!G38)</f>
        <v/>
      </c>
      <c r="O80" s="49" t="str">
        <f t="shared" si="45"/>
        <v xml:space="preserve">  </v>
      </c>
      <c r="P80" s="49">
        <f t="shared" si="44"/>
        <v>79</v>
      </c>
      <c r="AC80" s="11" t="s">
        <v>111</v>
      </c>
      <c r="AD80" s="16" t="str">
        <f t="shared" ca="1" si="43"/>
        <v/>
      </c>
      <c r="AE80" s="16" t="str">
        <f t="shared" ca="1" si="36"/>
        <v/>
      </c>
      <c r="AF80" s="16" t="str">
        <f t="shared" ca="1" si="37"/>
        <v/>
      </c>
      <c r="AG80" s="16" t="str">
        <f t="shared" ca="1" si="38"/>
        <v/>
      </c>
      <c r="AH80" s="16" t="str">
        <f t="shared" ca="1" si="39"/>
        <v/>
      </c>
      <c r="AI80" s="16" t="str">
        <f t="shared" ca="1" si="40"/>
        <v/>
      </c>
      <c r="AJ80" s="16" t="str">
        <f t="shared" ca="1" si="41"/>
        <v/>
      </c>
    </row>
    <row r="81" spans="1:36" x14ac:dyDescent="0.15">
      <c r="A81" s="11" t="s">
        <v>83</v>
      </c>
      <c r="B81" s="23" t="str">
        <f t="shared" ca="1" si="42"/>
        <v/>
      </c>
      <c r="C81" s="16" t="str">
        <f t="shared" ca="1" si="30"/>
        <v/>
      </c>
      <c r="D81" s="16" t="str">
        <f t="shared" ca="1" si="31"/>
        <v/>
      </c>
      <c r="E81" s="16" t="str">
        <f t="shared" ca="1" si="32"/>
        <v/>
      </c>
      <c r="F81" s="16" t="str">
        <f t="shared" ca="1" si="33"/>
        <v/>
      </c>
      <c r="G81" s="16" t="str">
        <f t="shared" ca="1" si="34"/>
        <v/>
      </c>
      <c r="H81" s="17" t="str">
        <f t="shared" ca="1" si="35"/>
        <v/>
      </c>
      <c r="I81" s="52" t="str">
        <f>Données!J39 &amp; ""</f>
        <v/>
      </c>
      <c r="J81" s="52" t="str">
        <f>Données!I39 &amp; ""</f>
        <v/>
      </c>
      <c r="K81" s="52" t="str">
        <f>Données!H39 &amp; ""</f>
        <v/>
      </c>
      <c r="L81" s="49" t="str">
        <f>Données!C39 &amp; " " &amp;Données!D39</f>
        <v xml:space="preserve"> </v>
      </c>
      <c r="M81" s="50" t="str">
        <f>Données!B39 &amp; " " &amp;Données!A39</f>
        <v xml:space="preserve"> </v>
      </c>
      <c r="N81" s="49" t="str">
        <f>TRIM(Données!B39 &amp; " " &amp;Données!A39 &amp; " " &amp; Données!E39 &amp; " " &amp; Données!F39 &amp; " " &amp; Données!G39)</f>
        <v/>
      </c>
      <c r="O81" s="49" t="str">
        <f t="shared" si="45"/>
        <v xml:space="preserve">  </v>
      </c>
      <c r="P81" s="49">
        <f t="shared" si="44"/>
        <v>80</v>
      </c>
      <c r="AC81" s="11" t="s">
        <v>83</v>
      </c>
      <c r="AD81" s="16" t="str">
        <f t="shared" ca="1" si="43"/>
        <v/>
      </c>
      <c r="AE81" s="16" t="str">
        <f t="shared" ca="1" si="36"/>
        <v/>
      </c>
      <c r="AF81" s="16" t="str">
        <f t="shared" ca="1" si="37"/>
        <v/>
      </c>
      <c r="AG81" s="16" t="str">
        <f t="shared" ca="1" si="38"/>
        <v/>
      </c>
      <c r="AH81" s="16" t="str">
        <f t="shared" ca="1" si="39"/>
        <v/>
      </c>
      <c r="AI81" s="16" t="str">
        <f t="shared" ca="1" si="40"/>
        <v/>
      </c>
      <c r="AJ81" s="16" t="str">
        <f t="shared" ca="1" si="41"/>
        <v/>
      </c>
    </row>
    <row r="82" spans="1:36" x14ac:dyDescent="0.15">
      <c r="A82" s="11" t="s">
        <v>84</v>
      </c>
      <c r="B82" s="23" t="str">
        <f t="shared" ca="1" si="42"/>
        <v/>
      </c>
      <c r="C82" s="16" t="str">
        <f t="shared" ca="1" si="30"/>
        <v/>
      </c>
      <c r="D82" s="16" t="str">
        <f t="shared" ca="1" si="31"/>
        <v/>
      </c>
      <c r="E82" s="16" t="str">
        <f t="shared" ca="1" si="32"/>
        <v/>
      </c>
      <c r="F82" s="16" t="str">
        <f t="shared" ca="1" si="33"/>
        <v/>
      </c>
      <c r="G82" s="16" t="str">
        <f t="shared" ca="1" si="34"/>
        <v/>
      </c>
      <c r="H82" s="17" t="str">
        <f t="shared" ca="1" si="35"/>
        <v/>
      </c>
      <c r="I82" s="52" t="str">
        <f>Données!J40 &amp; ""</f>
        <v/>
      </c>
      <c r="J82" s="52" t="str">
        <f>Données!I40 &amp; ""</f>
        <v/>
      </c>
      <c r="K82" s="52" t="str">
        <f>Données!H40 &amp; ""</f>
        <v/>
      </c>
      <c r="L82" s="49" t="str">
        <f>Données!C40 &amp; " " &amp;Données!D40</f>
        <v xml:space="preserve"> </v>
      </c>
      <c r="M82" s="50" t="str">
        <f>Données!B40 &amp; " " &amp;Données!A40</f>
        <v xml:space="preserve"> </v>
      </c>
      <c r="N82" s="49" t="str">
        <f>TRIM(Données!B40 &amp; " " &amp;Données!A40 &amp; " " &amp; Données!E40 &amp; " " &amp; Données!F40 &amp; " " &amp; Données!G40)</f>
        <v/>
      </c>
      <c r="O82" s="49" t="str">
        <f t="shared" si="45"/>
        <v xml:space="preserve">  </v>
      </c>
      <c r="P82" s="49">
        <f t="shared" si="44"/>
        <v>81</v>
      </c>
      <c r="AC82" s="11" t="s">
        <v>84</v>
      </c>
      <c r="AD82" s="16" t="str">
        <f t="shared" ca="1" si="43"/>
        <v/>
      </c>
      <c r="AE82" s="16" t="str">
        <f t="shared" ca="1" si="36"/>
        <v/>
      </c>
      <c r="AF82" s="16" t="str">
        <f t="shared" ca="1" si="37"/>
        <v/>
      </c>
      <c r="AG82" s="16" t="str">
        <f t="shared" ca="1" si="38"/>
        <v/>
      </c>
      <c r="AH82" s="16" t="str">
        <f t="shared" ca="1" si="39"/>
        <v/>
      </c>
      <c r="AI82" s="16" t="str">
        <f t="shared" ca="1" si="40"/>
        <v/>
      </c>
      <c r="AJ82" s="16" t="str">
        <f t="shared" ca="1" si="41"/>
        <v/>
      </c>
    </row>
    <row r="83" spans="1:36" x14ac:dyDescent="0.15">
      <c r="A83" s="12" t="s">
        <v>85</v>
      </c>
      <c r="B83" s="24" t="str">
        <f t="shared" ca="1" si="42"/>
        <v/>
      </c>
      <c r="C83" s="18" t="str">
        <f t="shared" ca="1" si="30"/>
        <v/>
      </c>
      <c r="D83" s="18" t="str">
        <f t="shared" ca="1" si="31"/>
        <v/>
      </c>
      <c r="E83" s="18" t="str">
        <f t="shared" ca="1" si="32"/>
        <v/>
      </c>
      <c r="F83" s="18" t="str">
        <f t="shared" ca="1" si="33"/>
        <v/>
      </c>
      <c r="G83" s="18" t="str">
        <f t="shared" ca="1" si="34"/>
        <v/>
      </c>
      <c r="H83" s="19" t="str">
        <f t="shared" ca="1" si="35"/>
        <v/>
      </c>
      <c r="I83" s="52" t="str">
        <f>Données!J41 &amp; ""</f>
        <v/>
      </c>
      <c r="J83" s="52" t="str">
        <f>Données!I41 &amp; ""</f>
        <v/>
      </c>
      <c r="K83" s="52" t="str">
        <f>Données!H41 &amp; ""</f>
        <v/>
      </c>
      <c r="L83" s="49" t="str">
        <f>Données!C41 &amp; " " &amp;Données!D41</f>
        <v xml:space="preserve"> </v>
      </c>
      <c r="M83" s="50" t="str">
        <f>Données!B41 &amp; " " &amp;Données!A41</f>
        <v xml:space="preserve"> </v>
      </c>
      <c r="N83" s="49" t="str">
        <f>TRIM(Données!B41 &amp; " " &amp;Données!A41 &amp; " " &amp; Données!E41 &amp; " " &amp; Données!F41 &amp; " " &amp; Données!G41)</f>
        <v/>
      </c>
      <c r="O83" s="49" t="str">
        <f t="shared" si="45"/>
        <v xml:space="preserve">  </v>
      </c>
      <c r="P83" s="49">
        <f t="shared" si="44"/>
        <v>82</v>
      </c>
      <c r="AC83" s="12" t="s">
        <v>85</v>
      </c>
      <c r="AD83" s="16" t="str">
        <f t="shared" ca="1" si="43"/>
        <v/>
      </c>
      <c r="AE83" s="16" t="str">
        <f t="shared" ca="1" si="36"/>
        <v/>
      </c>
      <c r="AF83" s="16" t="str">
        <f t="shared" ca="1" si="37"/>
        <v/>
      </c>
      <c r="AG83" s="16" t="str">
        <f t="shared" ca="1" si="38"/>
        <v/>
      </c>
      <c r="AH83" s="16" t="str">
        <f t="shared" ca="1" si="39"/>
        <v/>
      </c>
      <c r="AI83" s="16" t="str">
        <f t="shared" ca="1" si="40"/>
        <v/>
      </c>
      <c r="AJ83" s="16" t="str">
        <f t="shared" ca="1" si="41"/>
        <v/>
      </c>
    </row>
    <row r="84" spans="1:36" x14ac:dyDescent="0.15">
      <c r="I84" s="52" t="str">
        <f>Données!J42 &amp; ""</f>
        <v/>
      </c>
      <c r="J84" s="52" t="str">
        <f>Données!I42 &amp; ""</f>
        <v/>
      </c>
      <c r="K84" s="52" t="str">
        <f>Données!H42 &amp; ""</f>
        <v/>
      </c>
      <c r="L84" s="49" t="str">
        <f>Données!C42 &amp; " " &amp;Données!D42</f>
        <v xml:space="preserve"> </v>
      </c>
      <c r="M84" s="50" t="str">
        <f>Données!B42 &amp; " " &amp;Données!A42</f>
        <v xml:space="preserve"> </v>
      </c>
      <c r="N84" s="49" t="str">
        <f>TRIM(Données!B42 &amp; " " &amp;Données!A42 &amp; " " &amp; Données!E42 &amp; " " &amp; Données!F42 &amp; " " &amp; Données!G42)</f>
        <v/>
      </c>
      <c r="O84" s="49" t="str">
        <f t="shared" si="45"/>
        <v xml:space="preserve">  </v>
      </c>
      <c r="P84" s="49">
        <f t="shared" si="44"/>
        <v>83</v>
      </c>
    </row>
    <row r="85" spans="1:36" x14ac:dyDescent="0.15">
      <c r="A85" t="s">
        <v>50</v>
      </c>
      <c r="I85" s="52" t="str">
        <f>Données!J43 &amp; ""</f>
        <v/>
      </c>
      <c r="J85" s="52" t="str">
        <f>Données!I43 &amp; ""</f>
        <v/>
      </c>
      <c r="K85" s="52" t="str">
        <f>Données!H43 &amp; ""</f>
        <v/>
      </c>
      <c r="L85" s="49" t="str">
        <f>Données!C43 &amp; " " &amp;Données!D43</f>
        <v xml:space="preserve"> </v>
      </c>
      <c r="M85" s="50" t="str">
        <f>Données!B43 &amp; " " &amp;Données!A43</f>
        <v xml:space="preserve"> </v>
      </c>
      <c r="N85" s="49" t="str">
        <f>TRIM(Données!B43 &amp; " " &amp;Données!A43 &amp; " " &amp; Données!E43 &amp; " " &amp; Données!F43 &amp; " " &amp; Données!G43)</f>
        <v/>
      </c>
      <c r="O85" s="49" t="str">
        <f t="shared" si="45"/>
        <v xml:space="preserve">  </v>
      </c>
      <c r="P85" s="49">
        <f t="shared" si="44"/>
        <v>84</v>
      </c>
      <c r="AC85" t="s">
        <v>149</v>
      </c>
    </row>
    <row r="86" spans="1:36" x14ac:dyDescent="0.15">
      <c r="I86" s="52" t="str">
        <f>Données!J44 &amp; ""</f>
        <v/>
      </c>
      <c r="J86" s="52" t="str">
        <f>Données!I44 &amp; ""</f>
        <v/>
      </c>
      <c r="K86" s="52" t="str">
        <f>Données!H44 &amp; ""</f>
        <v/>
      </c>
      <c r="L86" s="49" t="str">
        <f>Données!C44 &amp; " " &amp;Données!D44</f>
        <v xml:space="preserve"> </v>
      </c>
      <c r="M86" s="50" t="str">
        <f>Données!B44 &amp; " " &amp;Données!A44</f>
        <v xml:space="preserve"> </v>
      </c>
      <c r="N86" s="49" t="str">
        <f>TRIM(Données!B44 &amp; " " &amp;Données!A44 &amp; " " &amp; Données!E44 &amp; " " &amp; Données!F44 &amp; " " &amp; Données!G44)</f>
        <v/>
      </c>
      <c r="O86" s="49" t="str">
        <f t="shared" si="45"/>
        <v xml:space="preserve">  </v>
      </c>
      <c r="P86" s="49">
        <f t="shared" si="44"/>
        <v>85</v>
      </c>
    </row>
    <row r="87" spans="1:36" x14ac:dyDescent="0.15">
      <c r="I87" s="52" t="str">
        <f>Données!J45 &amp; ""</f>
        <v/>
      </c>
      <c r="J87" s="52" t="str">
        <f>Données!I45 &amp; ""</f>
        <v/>
      </c>
      <c r="K87" s="52" t="str">
        <f>Données!H45 &amp; ""</f>
        <v/>
      </c>
      <c r="L87" s="49" t="str">
        <f>Données!C45 &amp; " " &amp;Données!D45</f>
        <v xml:space="preserve"> </v>
      </c>
      <c r="M87" s="50" t="str">
        <f>Données!B45 &amp; " " &amp;Données!A45</f>
        <v xml:space="preserve"> </v>
      </c>
      <c r="N87" s="49" t="str">
        <f>TRIM(Données!B45 &amp; " " &amp;Données!A45 &amp; " " &amp; Données!E45 &amp; " " &amp; Données!F45 &amp; " " &amp; Données!G45)</f>
        <v/>
      </c>
      <c r="O87" s="49" t="str">
        <f t="shared" si="45"/>
        <v xml:space="preserve">  </v>
      </c>
      <c r="P87" s="49">
        <f t="shared" si="44"/>
        <v>86</v>
      </c>
    </row>
    <row r="88" spans="1:36" x14ac:dyDescent="0.15">
      <c r="A88" s="2"/>
      <c r="B88" s="13" t="s">
        <v>225</v>
      </c>
      <c r="C88" s="13" t="s">
        <v>207</v>
      </c>
      <c r="D88" s="13" t="s">
        <v>226</v>
      </c>
      <c r="E88" s="13" t="s">
        <v>227</v>
      </c>
      <c r="F88" s="13" t="s">
        <v>228</v>
      </c>
      <c r="G88" s="13" t="s">
        <v>229</v>
      </c>
      <c r="H88" s="14" t="s">
        <v>230</v>
      </c>
      <c r="I88" s="52" t="str">
        <f>Données!J46 &amp; ""</f>
        <v/>
      </c>
      <c r="J88" s="52" t="str">
        <f>Données!I46 &amp; ""</f>
        <v/>
      </c>
      <c r="K88" s="52" t="str">
        <f>Données!H46 &amp; ""</f>
        <v/>
      </c>
      <c r="L88" s="49" t="str">
        <f>Données!C46 &amp; " " &amp;Données!D46</f>
        <v xml:space="preserve"> </v>
      </c>
      <c r="M88" s="50" t="str">
        <f>Données!B46 &amp; " " &amp;Données!A46</f>
        <v xml:space="preserve"> </v>
      </c>
      <c r="N88" s="49" t="str">
        <f>TRIM(Données!B46 &amp; " " &amp;Données!A46 &amp; " " &amp; Données!E46 &amp; " " &amp; Données!F46 &amp; " " &amp; Données!G46)</f>
        <v/>
      </c>
      <c r="O88" s="49" t="str">
        <f t="shared" si="45"/>
        <v xml:space="preserve">  </v>
      </c>
      <c r="P88" s="49">
        <f t="shared" si="44"/>
        <v>87</v>
      </c>
    </row>
    <row r="89" spans="1:36" x14ac:dyDescent="0.15">
      <c r="A89" s="11" t="s">
        <v>98</v>
      </c>
      <c r="B89" s="2" t="str">
        <f t="shared" ref="B89:B112" ca="1" si="46">IFERROR("$L$"&amp; (VLOOKUP(U2 &amp; B60,$O$2:$P$500,2,FALSE)+2) &amp; ":$N$500","")</f>
        <v/>
      </c>
      <c r="C89" s="13" t="str">
        <f t="shared" ref="C89:C112" ca="1" si="47">IFERROR("$L$"&amp; (VLOOKUP(V2 &amp; C60,$O$2:$P$500,2,FALSE)+2) &amp; ":$N$500","")</f>
        <v/>
      </c>
      <c r="D89" s="13" t="str">
        <f ca="1">IFERROR("$L$"&amp; (VLOOKUP(W2 &amp; D60,$O$2:$P$500,2,FALSE)+2) &amp; ":$N$500","")</f>
        <v/>
      </c>
      <c r="E89" s="13" t="str">
        <f t="shared" ref="E89:E112" ca="1" si="48">IFERROR("$L$"&amp; (VLOOKUP(X2 &amp; E60,$O$2:$P$500,2,FALSE)+2) &amp; ":$N$500","")</f>
        <v/>
      </c>
      <c r="F89" s="13" t="str">
        <f t="shared" ref="F89:F112" ca="1" si="49">IFERROR("$L$"&amp; (VLOOKUP(Y2 &amp; F60,$O$2:$P$500,2,FALSE)+2) &amp; ":$N$500","")</f>
        <v/>
      </c>
      <c r="G89" s="13" t="str">
        <f t="shared" ref="G89:G112" ca="1" si="50">IFERROR("$L$"&amp; (VLOOKUP(Z2 &amp; G60,$O$2:$P$500,2,FALSE)+2) &amp; ":$N$500","")</f>
        <v/>
      </c>
      <c r="H89" s="14" t="str">
        <f t="shared" ref="H89:H112" ca="1" si="51">IFERROR("$L$"&amp; (VLOOKUP(AA2 &amp; H60,$O$2:$P$500,2,FALSE)+2) &amp; ":$N$500","")</f>
        <v/>
      </c>
      <c r="I89" s="52" t="str">
        <f>Données!J47 &amp; ""</f>
        <v/>
      </c>
      <c r="J89" s="52" t="str">
        <f>Données!I47 &amp; ""</f>
        <v/>
      </c>
      <c r="K89" s="52" t="str">
        <f>Données!H47 &amp; ""</f>
        <v/>
      </c>
      <c r="L89" s="49" t="str">
        <f>Données!C47 &amp; " " &amp;Données!D47</f>
        <v xml:space="preserve"> </v>
      </c>
      <c r="M89" s="50" t="str">
        <f>Données!B47 &amp; " " &amp;Données!A47</f>
        <v xml:space="preserve"> </v>
      </c>
      <c r="N89" s="49" t="str">
        <f>TRIM(Données!B47 &amp; " " &amp;Données!A47 &amp; " " &amp; Données!E47 &amp; " " &amp; Données!F47 &amp; " " &amp; Données!G47)</f>
        <v/>
      </c>
      <c r="O89" s="49" t="str">
        <f t="shared" si="45"/>
        <v xml:space="preserve">  </v>
      </c>
      <c r="P89" s="49">
        <f t="shared" si="44"/>
        <v>88</v>
      </c>
    </row>
    <row r="90" spans="1:36" x14ac:dyDescent="0.15">
      <c r="A90" s="11" t="s">
        <v>99</v>
      </c>
      <c r="B90" s="3" t="str">
        <f t="shared" ca="1" si="46"/>
        <v/>
      </c>
      <c r="C90" s="5" t="str">
        <f t="shared" ca="1" si="47"/>
        <v/>
      </c>
      <c r="D90" s="5" t="str">
        <f t="shared" ref="D90:D112" ca="1" si="52">IFERROR("$L$"&amp; (VLOOKUP(W3 &amp; D61,$O$2:$P$500,2,FALSE)+2) &amp; ":$N$500","")</f>
        <v/>
      </c>
      <c r="E90" s="5" t="str">
        <f t="shared" ca="1" si="48"/>
        <v/>
      </c>
      <c r="F90" s="5" t="str">
        <f t="shared" ca="1" si="49"/>
        <v/>
      </c>
      <c r="G90" s="5" t="str">
        <f t="shared" ca="1" si="50"/>
        <v/>
      </c>
      <c r="H90" s="6" t="str">
        <f t="shared" ca="1" si="51"/>
        <v/>
      </c>
      <c r="I90" s="52" t="str">
        <f>Données!J48 &amp; ""</f>
        <v/>
      </c>
      <c r="J90" s="52" t="str">
        <f>Données!I48 &amp; ""</f>
        <v/>
      </c>
      <c r="K90" s="52" t="str">
        <f>Données!H48 &amp; ""</f>
        <v/>
      </c>
      <c r="L90" s="49" t="str">
        <f>Données!C48 &amp; " " &amp;Données!D48</f>
        <v xml:space="preserve"> </v>
      </c>
      <c r="M90" s="50" t="str">
        <f>Données!B48 &amp; " " &amp;Données!A48</f>
        <v xml:space="preserve"> </v>
      </c>
      <c r="N90" s="49" t="str">
        <f>TRIM(Données!B48 &amp; " " &amp;Données!A48 &amp; " " &amp; Données!E48 &amp; " " &amp; Données!F48 &amp; " " &amp; Données!G48)</f>
        <v/>
      </c>
      <c r="O90" s="49" t="str">
        <f t="shared" si="45"/>
        <v xml:space="preserve">  </v>
      </c>
      <c r="P90" s="49">
        <f t="shared" si="44"/>
        <v>89</v>
      </c>
    </row>
    <row r="91" spans="1:36" x14ac:dyDescent="0.15">
      <c r="A91" s="11" t="s">
        <v>213</v>
      </c>
      <c r="B91" s="3" t="str">
        <f t="shared" ca="1" si="46"/>
        <v/>
      </c>
      <c r="C91" s="5" t="str">
        <f t="shared" ca="1" si="47"/>
        <v/>
      </c>
      <c r="D91" s="5" t="str">
        <f t="shared" ca="1" si="52"/>
        <v/>
      </c>
      <c r="E91" s="5" t="str">
        <f t="shared" ca="1" si="48"/>
        <v/>
      </c>
      <c r="F91" s="5" t="str">
        <f t="shared" ca="1" si="49"/>
        <v/>
      </c>
      <c r="G91" s="5" t="str">
        <f t="shared" ca="1" si="50"/>
        <v/>
      </c>
      <c r="H91" s="6" t="str">
        <f t="shared" ca="1" si="51"/>
        <v/>
      </c>
      <c r="I91" s="52" t="str">
        <f>Données!J49 &amp; ""</f>
        <v/>
      </c>
      <c r="J91" s="52" t="str">
        <f>Données!I49 &amp; ""</f>
        <v/>
      </c>
      <c r="K91" s="52" t="str">
        <f>Données!H49 &amp; ""</f>
        <v/>
      </c>
      <c r="L91" s="49" t="str">
        <f>Données!C49 &amp; " " &amp;Données!D49</f>
        <v xml:space="preserve"> </v>
      </c>
      <c r="M91" s="50" t="str">
        <f>Données!B49 &amp; " " &amp;Données!A49</f>
        <v xml:space="preserve"> </v>
      </c>
      <c r="N91" s="49" t="str">
        <f>TRIM(Données!B49 &amp; " " &amp;Données!A49 &amp; " " &amp; Données!E49 &amp; " " &amp; Données!F49 &amp; " " &amp; Données!G49)</f>
        <v/>
      </c>
      <c r="O91" s="49" t="str">
        <f t="shared" si="45"/>
        <v xml:space="preserve">  </v>
      </c>
      <c r="P91" s="49">
        <f t="shared" si="44"/>
        <v>90</v>
      </c>
    </row>
    <row r="92" spans="1:36" x14ac:dyDescent="0.15">
      <c r="A92" s="11" t="s">
        <v>214</v>
      </c>
      <c r="B92" s="3" t="str">
        <f t="shared" ca="1" si="46"/>
        <v/>
      </c>
      <c r="C92" s="5" t="str">
        <f t="shared" ca="1" si="47"/>
        <v/>
      </c>
      <c r="D92" s="5" t="str">
        <f t="shared" ca="1" si="52"/>
        <v/>
      </c>
      <c r="E92" s="5" t="str">
        <f t="shared" ca="1" si="48"/>
        <v/>
      </c>
      <c r="F92" s="5" t="str">
        <f t="shared" ca="1" si="49"/>
        <v/>
      </c>
      <c r="G92" s="5" t="str">
        <f t="shared" ca="1" si="50"/>
        <v/>
      </c>
      <c r="H92" s="6" t="str">
        <f t="shared" ca="1" si="51"/>
        <v/>
      </c>
      <c r="I92" s="52" t="str">
        <f>Données!J50 &amp; ""</f>
        <v/>
      </c>
      <c r="J92" s="52" t="str">
        <f>Données!I50 &amp; ""</f>
        <v/>
      </c>
      <c r="K92" s="52" t="str">
        <f>Données!H50 &amp; ""</f>
        <v/>
      </c>
      <c r="L92" s="49" t="str">
        <f>Données!C50 &amp; " " &amp;Données!D50</f>
        <v xml:space="preserve"> </v>
      </c>
      <c r="M92" s="50" t="str">
        <f>Données!B50 &amp; " " &amp;Données!A50</f>
        <v xml:space="preserve"> </v>
      </c>
      <c r="N92" s="49" t="str">
        <f>TRIM(Données!B50 &amp; " " &amp;Données!A50 &amp; " " &amp; Données!E50 &amp; " " &amp; Données!F50 &amp; " " &amp; Données!G50)</f>
        <v/>
      </c>
      <c r="O92" s="49" t="str">
        <f t="shared" si="45"/>
        <v xml:space="preserve">  </v>
      </c>
      <c r="P92" s="49">
        <f t="shared" si="44"/>
        <v>91</v>
      </c>
    </row>
    <row r="93" spans="1:36" x14ac:dyDescent="0.15">
      <c r="A93" s="11" t="s">
        <v>215</v>
      </c>
      <c r="B93" s="3" t="str">
        <f t="shared" ca="1" si="46"/>
        <v/>
      </c>
      <c r="C93" s="5" t="str">
        <f t="shared" ca="1" si="47"/>
        <v/>
      </c>
      <c r="D93" s="5" t="str">
        <f t="shared" ca="1" si="52"/>
        <v/>
      </c>
      <c r="E93" s="5" t="str">
        <f t="shared" ca="1" si="48"/>
        <v/>
      </c>
      <c r="F93" s="5" t="str">
        <f t="shared" ca="1" si="49"/>
        <v/>
      </c>
      <c r="G93" s="5" t="str">
        <f t="shared" ca="1" si="50"/>
        <v/>
      </c>
      <c r="H93" s="6" t="str">
        <f t="shared" ca="1" si="51"/>
        <v/>
      </c>
      <c r="I93" s="52" t="str">
        <f>Données!J51 &amp; ""</f>
        <v/>
      </c>
      <c r="J93" s="52" t="str">
        <f>Données!I51 &amp; ""</f>
        <v/>
      </c>
      <c r="K93" s="52" t="str">
        <f>Données!H51 &amp; ""</f>
        <v/>
      </c>
      <c r="L93" s="49" t="str">
        <f>Données!C51 &amp; " " &amp;Données!D51</f>
        <v xml:space="preserve"> </v>
      </c>
      <c r="M93" s="50" t="str">
        <f>Données!B51 &amp; " " &amp;Données!A51</f>
        <v xml:space="preserve"> </v>
      </c>
      <c r="N93" s="49" t="str">
        <f>TRIM(Données!B51 &amp; " " &amp;Données!A51 &amp; " " &amp; Données!E51 &amp; " " &amp; Données!F51 &amp; " " &amp; Données!G51)</f>
        <v/>
      </c>
      <c r="O93" s="49" t="str">
        <f t="shared" si="45"/>
        <v xml:space="preserve">  </v>
      </c>
      <c r="P93" s="49">
        <f t="shared" si="44"/>
        <v>92</v>
      </c>
    </row>
    <row r="94" spans="1:36" x14ac:dyDescent="0.15">
      <c r="A94" s="11" t="s">
        <v>216</v>
      </c>
      <c r="B94" s="3" t="str">
        <f t="shared" ca="1" si="46"/>
        <v/>
      </c>
      <c r="C94" s="5" t="str">
        <f t="shared" ca="1" si="47"/>
        <v/>
      </c>
      <c r="D94" s="5" t="str">
        <f t="shared" ca="1" si="52"/>
        <v/>
      </c>
      <c r="E94" s="5" t="str">
        <f t="shared" ca="1" si="48"/>
        <v/>
      </c>
      <c r="F94" s="5" t="str">
        <f t="shared" ca="1" si="49"/>
        <v/>
      </c>
      <c r="G94" s="5" t="str">
        <f t="shared" ca="1" si="50"/>
        <v/>
      </c>
      <c r="H94" s="6" t="str">
        <f t="shared" ca="1" si="51"/>
        <v/>
      </c>
      <c r="I94" s="52" t="str">
        <f>Données!J52 &amp; ""</f>
        <v/>
      </c>
      <c r="J94" s="52" t="str">
        <f>Données!I52 &amp; ""</f>
        <v/>
      </c>
      <c r="K94" s="52" t="str">
        <f>Données!H52 &amp; ""</f>
        <v/>
      </c>
      <c r="L94" s="49" t="str">
        <f>Données!C52 &amp; " " &amp;Données!D52</f>
        <v xml:space="preserve"> </v>
      </c>
      <c r="M94" s="50" t="str">
        <f>Données!B52 &amp; " " &amp;Données!A52</f>
        <v xml:space="preserve"> </v>
      </c>
      <c r="N94" s="49" t="str">
        <f>TRIM(Données!B52 &amp; " " &amp;Données!A52 &amp; " " &amp; Données!E52 &amp; " " &amp; Données!F52 &amp; " " &amp; Données!G52)</f>
        <v/>
      </c>
      <c r="O94" s="49" t="str">
        <f t="shared" si="45"/>
        <v xml:space="preserve">  </v>
      </c>
      <c r="P94" s="49">
        <f t="shared" si="44"/>
        <v>93</v>
      </c>
    </row>
    <row r="95" spans="1:36" x14ac:dyDescent="0.15">
      <c r="A95" s="11" t="s">
        <v>218</v>
      </c>
      <c r="B95" s="3" t="str">
        <f t="shared" ca="1" si="46"/>
        <v/>
      </c>
      <c r="C95" s="5" t="str">
        <f t="shared" ca="1" si="47"/>
        <v/>
      </c>
      <c r="D95" s="5" t="str">
        <f t="shared" ca="1" si="52"/>
        <v/>
      </c>
      <c r="E95" s="5" t="str">
        <f t="shared" ca="1" si="48"/>
        <v/>
      </c>
      <c r="F95" s="5" t="str">
        <f t="shared" ca="1" si="49"/>
        <v/>
      </c>
      <c r="G95" s="5" t="str">
        <f t="shared" ca="1" si="50"/>
        <v/>
      </c>
      <c r="H95" s="6" t="str">
        <f t="shared" ca="1" si="51"/>
        <v/>
      </c>
      <c r="I95" s="52" t="str">
        <f>Données!J53 &amp; ""</f>
        <v/>
      </c>
      <c r="J95" s="52" t="str">
        <f>Données!I53 &amp; ""</f>
        <v/>
      </c>
      <c r="K95" s="52" t="str">
        <f>Données!H53 &amp; ""</f>
        <v/>
      </c>
      <c r="L95" s="49" t="str">
        <f>Données!C53 &amp; " " &amp;Données!D53</f>
        <v xml:space="preserve"> </v>
      </c>
      <c r="M95" s="50" t="str">
        <f>Données!B53 &amp; " " &amp;Données!A53</f>
        <v xml:space="preserve"> </v>
      </c>
      <c r="N95" s="49" t="str">
        <f>TRIM(Données!B53 &amp; " " &amp;Données!A53 &amp; " " &amp; Données!E53 &amp; " " &amp; Données!F53 &amp; " " &amp; Données!G53)</f>
        <v/>
      </c>
      <c r="O95" s="49" t="str">
        <f t="shared" si="45"/>
        <v xml:space="preserve">  </v>
      </c>
      <c r="P95" s="49">
        <f t="shared" si="44"/>
        <v>94</v>
      </c>
    </row>
    <row r="96" spans="1:36" x14ac:dyDescent="0.15">
      <c r="A96" s="11" t="s">
        <v>220</v>
      </c>
      <c r="B96" s="3" t="str">
        <f t="shared" ca="1" si="46"/>
        <v/>
      </c>
      <c r="C96" s="5" t="str">
        <f t="shared" ca="1" si="47"/>
        <v/>
      </c>
      <c r="D96" s="5" t="str">
        <f t="shared" ca="1" si="52"/>
        <v/>
      </c>
      <c r="E96" s="5" t="str">
        <f t="shared" ca="1" si="48"/>
        <v/>
      </c>
      <c r="F96" s="5" t="str">
        <f t="shared" ca="1" si="49"/>
        <v/>
      </c>
      <c r="G96" s="5" t="str">
        <f t="shared" ca="1" si="50"/>
        <v/>
      </c>
      <c r="H96" s="6" t="str">
        <f t="shared" ca="1" si="51"/>
        <v/>
      </c>
      <c r="I96" s="52" t="str">
        <f>Données!J54 &amp; ""</f>
        <v/>
      </c>
      <c r="J96" s="52" t="str">
        <f>Données!I54 &amp; ""</f>
        <v/>
      </c>
      <c r="K96" s="52" t="str">
        <f>Données!H54 &amp; ""</f>
        <v/>
      </c>
      <c r="L96" s="49" t="str">
        <f>Données!C54 &amp; " " &amp;Données!D54</f>
        <v xml:space="preserve"> </v>
      </c>
      <c r="M96" s="50" t="str">
        <f>Données!B54 &amp; " " &amp;Données!A54</f>
        <v xml:space="preserve"> </v>
      </c>
      <c r="N96" s="49" t="str">
        <f>TRIM(Données!B54 &amp; " " &amp;Données!A54 &amp; " " &amp; Données!E54 &amp; " " &amp; Données!F54 &amp; " " &amp; Données!G54)</f>
        <v/>
      </c>
      <c r="O96" s="49" t="str">
        <f t="shared" si="45"/>
        <v xml:space="preserve">  </v>
      </c>
      <c r="P96" s="49">
        <f t="shared" si="44"/>
        <v>95</v>
      </c>
    </row>
    <row r="97" spans="1:16" x14ac:dyDescent="0.15">
      <c r="A97" s="11" t="s">
        <v>222</v>
      </c>
      <c r="B97" s="3" t="str">
        <f t="shared" ca="1" si="46"/>
        <v/>
      </c>
      <c r="C97" s="5" t="str">
        <f t="shared" ca="1" si="47"/>
        <v/>
      </c>
      <c r="D97" s="5" t="str">
        <f t="shared" ca="1" si="52"/>
        <v/>
      </c>
      <c r="E97" s="5" t="str">
        <f t="shared" ca="1" si="48"/>
        <v/>
      </c>
      <c r="F97" s="5" t="str">
        <f t="shared" ca="1" si="49"/>
        <v/>
      </c>
      <c r="G97" s="5" t="str">
        <f t="shared" ca="1" si="50"/>
        <v/>
      </c>
      <c r="H97" s="6" t="str">
        <f t="shared" ca="1" si="51"/>
        <v/>
      </c>
      <c r="I97" s="52" t="str">
        <f>Données!J55 &amp; ""</f>
        <v/>
      </c>
      <c r="J97" s="52" t="str">
        <f>Données!I55 &amp; ""</f>
        <v/>
      </c>
      <c r="K97" s="52" t="str">
        <f>Données!H55 &amp; ""</f>
        <v/>
      </c>
      <c r="L97" s="49" t="str">
        <f>Données!C55 &amp; " " &amp;Données!D55</f>
        <v xml:space="preserve"> </v>
      </c>
      <c r="M97" s="50" t="str">
        <f>Données!B55 &amp; " " &amp;Données!A55</f>
        <v xml:space="preserve"> </v>
      </c>
      <c r="N97" s="49" t="str">
        <f>TRIM(Données!B55 &amp; " " &amp;Données!A55 &amp; " " &amp; Données!E55 &amp; " " &amp; Données!F55 &amp; " " &amp; Données!G55)</f>
        <v/>
      </c>
      <c r="O97" s="49" t="str">
        <f t="shared" si="45"/>
        <v xml:space="preserve">  </v>
      </c>
      <c r="P97" s="49">
        <f t="shared" si="44"/>
        <v>96</v>
      </c>
    </row>
    <row r="98" spans="1:16" x14ac:dyDescent="0.15">
      <c r="A98" s="11" t="s">
        <v>224</v>
      </c>
      <c r="B98" s="3" t="str">
        <f t="shared" ca="1" si="46"/>
        <v/>
      </c>
      <c r="C98" s="5" t="str">
        <f t="shared" ca="1" si="47"/>
        <v/>
      </c>
      <c r="D98" s="5" t="str">
        <f t="shared" ca="1" si="52"/>
        <v/>
      </c>
      <c r="E98" s="5" t="str">
        <f t="shared" ca="1" si="48"/>
        <v/>
      </c>
      <c r="F98" s="5" t="str">
        <f t="shared" ca="1" si="49"/>
        <v/>
      </c>
      <c r="G98" s="5" t="str">
        <f t="shared" ca="1" si="50"/>
        <v/>
      </c>
      <c r="H98" s="6" t="str">
        <f t="shared" ca="1" si="51"/>
        <v/>
      </c>
      <c r="I98" s="52" t="str">
        <f>Données!J56 &amp; ""</f>
        <v/>
      </c>
      <c r="J98" s="52" t="str">
        <f>Données!I56 &amp; ""</f>
        <v/>
      </c>
      <c r="K98" s="52" t="str">
        <f>Données!H56 &amp; ""</f>
        <v/>
      </c>
      <c r="L98" s="49" t="str">
        <f>Données!C56 &amp; " " &amp;Données!D56</f>
        <v xml:space="preserve"> </v>
      </c>
      <c r="M98" s="50" t="str">
        <f>Données!B56 &amp; " " &amp;Données!A56</f>
        <v xml:space="preserve"> </v>
      </c>
      <c r="N98" s="49" t="str">
        <f>TRIM(Données!B56 &amp; " " &amp;Données!A56 &amp; " " &amp; Données!E56 &amp; " " &amp; Données!F56 &amp; " " &amp; Données!G56)</f>
        <v/>
      </c>
      <c r="O98" s="49" t="str">
        <f t="shared" si="45"/>
        <v xml:space="preserve">  </v>
      </c>
      <c r="P98" s="49">
        <f t="shared" si="44"/>
        <v>97</v>
      </c>
    </row>
    <row r="99" spans="1:16" x14ac:dyDescent="0.15">
      <c r="A99" s="11" t="s">
        <v>232</v>
      </c>
      <c r="B99" s="3" t="str">
        <f t="shared" ca="1" si="46"/>
        <v/>
      </c>
      <c r="C99" s="5" t="str">
        <f t="shared" ca="1" si="47"/>
        <v/>
      </c>
      <c r="D99" s="5" t="str">
        <f t="shared" ca="1" si="52"/>
        <v/>
      </c>
      <c r="E99" s="5" t="str">
        <f t="shared" ca="1" si="48"/>
        <v/>
      </c>
      <c r="F99" s="5" t="str">
        <f t="shared" ca="1" si="49"/>
        <v/>
      </c>
      <c r="G99" s="5" t="str">
        <f t="shared" ca="1" si="50"/>
        <v/>
      </c>
      <c r="H99" s="6" t="str">
        <f t="shared" ca="1" si="51"/>
        <v/>
      </c>
      <c r="I99" s="52" t="str">
        <f>Données!J57 &amp; ""</f>
        <v/>
      </c>
      <c r="J99" s="52" t="str">
        <f>Données!I57 &amp; ""</f>
        <v/>
      </c>
      <c r="K99" s="52" t="str">
        <f>Données!H57 &amp; ""</f>
        <v/>
      </c>
      <c r="L99" s="49" t="str">
        <f>Données!C57 &amp; " " &amp;Données!D57</f>
        <v xml:space="preserve"> </v>
      </c>
      <c r="M99" s="50" t="str">
        <f>Données!B57 &amp; " " &amp;Données!A57</f>
        <v xml:space="preserve"> </v>
      </c>
      <c r="N99" s="49" t="str">
        <f>TRIM(Données!B57 &amp; " " &amp;Données!A57 &amp; " " &amp; Données!E57 &amp; " " &amp; Données!F57 &amp; " " &amp; Données!G57)</f>
        <v/>
      </c>
      <c r="O99" s="49" t="str">
        <f t="shared" si="45"/>
        <v xml:space="preserve">  </v>
      </c>
      <c r="P99" s="49">
        <f t="shared" si="44"/>
        <v>98</v>
      </c>
    </row>
    <row r="100" spans="1:16" x14ac:dyDescent="0.15">
      <c r="A100" s="11" t="s">
        <v>233</v>
      </c>
      <c r="B100" s="3" t="str">
        <f t="shared" ca="1" si="46"/>
        <v/>
      </c>
      <c r="C100" s="5" t="str">
        <f t="shared" ca="1" si="47"/>
        <v/>
      </c>
      <c r="D100" s="5" t="str">
        <f t="shared" ca="1" si="52"/>
        <v/>
      </c>
      <c r="E100" s="5" t="str">
        <f t="shared" ca="1" si="48"/>
        <v/>
      </c>
      <c r="F100" s="5" t="str">
        <f t="shared" ca="1" si="49"/>
        <v/>
      </c>
      <c r="G100" s="5" t="str">
        <f t="shared" ca="1" si="50"/>
        <v/>
      </c>
      <c r="H100" s="6" t="str">
        <f t="shared" ca="1" si="51"/>
        <v/>
      </c>
      <c r="I100" s="52" t="str">
        <f>Données!J58 &amp; ""</f>
        <v/>
      </c>
      <c r="J100" s="52" t="str">
        <f>Données!I58 &amp; ""</f>
        <v/>
      </c>
      <c r="K100" s="52" t="str">
        <f>Données!H58 &amp; ""</f>
        <v/>
      </c>
      <c r="L100" s="49" t="str">
        <f>Données!C58 &amp; " " &amp;Données!D58</f>
        <v xml:space="preserve"> </v>
      </c>
      <c r="M100" s="50" t="str">
        <f>Données!B58 &amp; " " &amp;Données!A58</f>
        <v xml:space="preserve"> </v>
      </c>
      <c r="N100" s="49" t="str">
        <f>TRIM(Données!B58 &amp; " " &amp;Données!A58 &amp; " " &amp; Données!E58 &amp; " " &amp; Données!F58 &amp; " " &amp; Données!G58)</f>
        <v/>
      </c>
      <c r="O100" s="49" t="str">
        <f t="shared" si="45"/>
        <v xml:space="preserve">  </v>
      </c>
      <c r="P100" s="49">
        <f t="shared" si="44"/>
        <v>99</v>
      </c>
    </row>
    <row r="101" spans="1:16" x14ac:dyDescent="0.15">
      <c r="A101" s="11" t="s">
        <v>94</v>
      </c>
      <c r="B101" s="3" t="str">
        <f t="shared" ca="1" si="46"/>
        <v/>
      </c>
      <c r="C101" s="5" t="str">
        <f t="shared" ca="1" si="47"/>
        <v/>
      </c>
      <c r="D101" s="5" t="str">
        <f t="shared" ca="1" si="52"/>
        <v/>
      </c>
      <c r="E101" s="5" t="str">
        <f t="shared" ca="1" si="48"/>
        <v/>
      </c>
      <c r="F101" s="5" t="str">
        <f t="shared" ca="1" si="49"/>
        <v/>
      </c>
      <c r="G101" s="5" t="str">
        <f t="shared" ca="1" si="50"/>
        <v/>
      </c>
      <c r="H101" s="6" t="str">
        <f t="shared" ca="1" si="51"/>
        <v/>
      </c>
      <c r="I101" s="52" t="str">
        <f>Données!J59 &amp; ""</f>
        <v/>
      </c>
      <c r="J101" s="52" t="str">
        <f>Données!I59 &amp; ""</f>
        <v/>
      </c>
      <c r="K101" s="52" t="str">
        <f>Données!H59 &amp; ""</f>
        <v/>
      </c>
      <c r="L101" s="49" t="str">
        <f>Données!C59 &amp; " " &amp;Données!D59</f>
        <v xml:space="preserve"> </v>
      </c>
      <c r="M101" s="50" t="str">
        <f>Données!B59 &amp; " " &amp;Données!A59</f>
        <v xml:space="preserve"> </v>
      </c>
      <c r="N101" s="49" t="str">
        <f>TRIM(Données!B59 &amp; " " &amp;Données!A59 &amp; " " &amp; Données!E59 &amp; " " &amp; Données!F59 &amp; " " &amp; Données!G59)</f>
        <v/>
      </c>
      <c r="O101" s="49" t="str">
        <f t="shared" si="45"/>
        <v xml:space="preserve">  </v>
      </c>
      <c r="P101" s="49">
        <f t="shared" si="44"/>
        <v>100</v>
      </c>
    </row>
    <row r="102" spans="1:16" x14ac:dyDescent="0.15">
      <c r="A102" s="11" t="s">
        <v>104</v>
      </c>
      <c r="B102" s="3" t="str">
        <f t="shared" ca="1" si="46"/>
        <v/>
      </c>
      <c r="C102" s="5" t="str">
        <f t="shared" ca="1" si="47"/>
        <v/>
      </c>
      <c r="D102" s="5" t="str">
        <f t="shared" ca="1" si="52"/>
        <v/>
      </c>
      <c r="E102" s="5" t="str">
        <f t="shared" ca="1" si="48"/>
        <v/>
      </c>
      <c r="F102" s="5" t="str">
        <f t="shared" ca="1" si="49"/>
        <v/>
      </c>
      <c r="G102" s="5" t="str">
        <f t="shared" ca="1" si="50"/>
        <v/>
      </c>
      <c r="H102" s="6" t="str">
        <f t="shared" ca="1" si="51"/>
        <v/>
      </c>
      <c r="I102" s="52" t="str">
        <f>Données!J60 &amp; ""</f>
        <v/>
      </c>
      <c r="J102" s="52" t="str">
        <f>Données!I60 &amp; ""</f>
        <v/>
      </c>
      <c r="K102" s="52" t="str">
        <f>Données!H60 &amp; ""</f>
        <v/>
      </c>
      <c r="L102" s="49" t="str">
        <f>Données!C60 &amp; " " &amp;Données!D60</f>
        <v xml:space="preserve"> </v>
      </c>
      <c r="M102" s="50" t="str">
        <f>Données!B60 &amp; " " &amp;Données!A60</f>
        <v xml:space="preserve"> </v>
      </c>
      <c r="N102" s="49" t="str">
        <f>TRIM(Données!B60 &amp; " " &amp;Données!A60 &amp; " " &amp; Données!E60 &amp; " " &amp; Données!F60 &amp; " " &amp; Données!G60)</f>
        <v/>
      </c>
      <c r="O102" s="49" t="str">
        <f t="shared" si="45"/>
        <v xml:space="preserve">  </v>
      </c>
      <c r="P102" s="49">
        <f t="shared" si="44"/>
        <v>101</v>
      </c>
    </row>
    <row r="103" spans="1:16" x14ac:dyDescent="0.15">
      <c r="A103" s="11" t="s">
        <v>105</v>
      </c>
      <c r="B103" s="3" t="str">
        <f t="shared" ca="1" si="46"/>
        <v/>
      </c>
      <c r="C103" s="5" t="str">
        <f t="shared" ca="1" si="47"/>
        <v/>
      </c>
      <c r="D103" s="5" t="str">
        <f t="shared" ca="1" si="52"/>
        <v/>
      </c>
      <c r="E103" s="5" t="str">
        <f t="shared" ca="1" si="48"/>
        <v/>
      </c>
      <c r="F103" s="5" t="str">
        <f t="shared" ca="1" si="49"/>
        <v/>
      </c>
      <c r="G103" s="5" t="str">
        <f t="shared" ca="1" si="50"/>
        <v/>
      </c>
      <c r="H103" s="6" t="str">
        <f t="shared" ca="1" si="51"/>
        <v/>
      </c>
      <c r="I103" s="52" t="str">
        <f>Données!J61 &amp; ""</f>
        <v/>
      </c>
      <c r="J103" s="52" t="str">
        <f>Données!I61 &amp; ""</f>
        <v/>
      </c>
      <c r="K103" s="52" t="str">
        <f>Données!H61 &amp; ""</f>
        <v/>
      </c>
      <c r="L103" s="49" t="str">
        <f>Données!C61 &amp; " " &amp;Données!D61</f>
        <v xml:space="preserve"> </v>
      </c>
      <c r="M103" s="50" t="str">
        <f>Données!B61 &amp; " " &amp;Données!A61</f>
        <v xml:space="preserve"> </v>
      </c>
      <c r="N103" s="49" t="str">
        <f>TRIM(Données!B61 &amp; " " &amp;Données!A61 &amp; " " &amp; Données!E61 &amp; " " &amp; Données!F61 &amp; " " &amp; Données!G61)</f>
        <v/>
      </c>
      <c r="O103" s="49" t="str">
        <f t="shared" si="45"/>
        <v xml:space="preserve">  </v>
      </c>
      <c r="P103" s="49">
        <f t="shared" si="44"/>
        <v>102</v>
      </c>
    </row>
    <row r="104" spans="1:16" x14ac:dyDescent="0.15">
      <c r="A104" s="11" t="s">
        <v>106</v>
      </c>
      <c r="B104" s="3" t="str">
        <f t="shared" ca="1" si="46"/>
        <v/>
      </c>
      <c r="C104" s="5" t="str">
        <f t="shared" ca="1" si="47"/>
        <v/>
      </c>
      <c r="D104" s="5" t="str">
        <f t="shared" ca="1" si="52"/>
        <v/>
      </c>
      <c r="E104" s="5" t="str">
        <f t="shared" ca="1" si="48"/>
        <v/>
      </c>
      <c r="F104" s="5" t="str">
        <f t="shared" ca="1" si="49"/>
        <v/>
      </c>
      <c r="G104" s="5" t="str">
        <f t="shared" ca="1" si="50"/>
        <v/>
      </c>
      <c r="H104" s="6" t="str">
        <f t="shared" ca="1" si="51"/>
        <v/>
      </c>
      <c r="I104" s="52" t="str">
        <f>Données!J62 &amp; ""</f>
        <v/>
      </c>
      <c r="J104" s="52" t="str">
        <f>Données!I62 &amp; ""</f>
        <v/>
      </c>
      <c r="K104" s="52" t="str">
        <f>Données!H62 &amp; ""</f>
        <v/>
      </c>
      <c r="L104" s="49" t="str">
        <f>Données!C62 &amp; " " &amp;Données!D62</f>
        <v xml:space="preserve"> </v>
      </c>
      <c r="M104" s="50" t="str">
        <f>Données!B62 &amp; " " &amp;Données!A62</f>
        <v xml:space="preserve"> </v>
      </c>
      <c r="N104" s="49" t="str">
        <f>TRIM(Données!B62 &amp; " " &amp;Données!A62 &amp; " " &amp; Données!E62 &amp; " " &amp; Données!F62 &amp; " " &amp; Données!G62)</f>
        <v/>
      </c>
      <c r="O104" s="49" t="str">
        <f t="shared" si="45"/>
        <v xml:space="preserve">  </v>
      </c>
      <c r="P104" s="49">
        <f t="shared" si="44"/>
        <v>103</v>
      </c>
    </row>
    <row r="105" spans="1:16" x14ac:dyDescent="0.15">
      <c r="A105" s="11" t="s">
        <v>107</v>
      </c>
      <c r="B105" s="3" t="str">
        <f t="shared" ca="1" si="46"/>
        <v/>
      </c>
      <c r="C105" s="5" t="str">
        <f t="shared" ca="1" si="47"/>
        <v/>
      </c>
      <c r="D105" s="5" t="str">
        <f t="shared" ca="1" si="52"/>
        <v/>
      </c>
      <c r="E105" s="5" t="str">
        <f t="shared" ca="1" si="48"/>
        <v/>
      </c>
      <c r="F105" s="5" t="str">
        <f t="shared" ca="1" si="49"/>
        <v/>
      </c>
      <c r="G105" s="5" t="str">
        <f t="shared" ca="1" si="50"/>
        <v/>
      </c>
      <c r="H105" s="6" t="str">
        <f t="shared" ca="1" si="51"/>
        <v/>
      </c>
      <c r="I105" s="52" t="str">
        <f>Données!J63 &amp; ""</f>
        <v/>
      </c>
      <c r="J105" s="52" t="str">
        <f>Données!I63 &amp; ""</f>
        <v/>
      </c>
      <c r="K105" s="52" t="str">
        <f>Données!H63 &amp; ""</f>
        <v/>
      </c>
      <c r="L105" s="49" t="str">
        <f>Données!C63 &amp; " " &amp;Données!D63</f>
        <v xml:space="preserve"> </v>
      </c>
      <c r="M105" s="50" t="str">
        <f>Données!B63 &amp; " " &amp;Données!A63</f>
        <v xml:space="preserve"> </v>
      </c>
      <c r="N105" s="49" t="str">
        <f>TRIM(Données!B63 &amp; " " &amp;Données!A63 &amp; " " &amp; Données!E63 &amp; " " &amp; Données!F63 &amp; " " &amp; Données!G63)</f>
        <v/>
      </c>
      <c r="O105" s="49" t="str">
        <f t="shared" si="45"/>
        <v xml:space="preserve">  </v>
      </c>
      <c r="P105" s="49">
        <f t="shared" si="44"/>
        <v>104</v>
      </c>
    </row>
    <row r="106" spans="1:16" x14ac:dyDescent="0.15">
      <c r="A106" s="11" t="s">
        <v>108</v>
      </c>
      <c r="B106" s="3" t="str">
        <f t="shared" ca="1" si="46"/>
        <v/>
      </c>
      <c r="C106" s="5" t="str">
        <f t="shared" ca="1" si="47"/>
        <v/>
      </c>
      <c r="D106" s="5" t="str">
        <f t="shared" ca="1" si="52"/>
        <v/>
      </c>
      <c r="E106" s="5" t="str">
        <f t="shared" ca="1" si="48"/>
        <v/>
      </c>
      <c r="F106" s="5" t="str">
        <f t="shared" ca="1" si="49"/>
        <v/>
      </c>
      <c r="G106" s="5" t="str">
        <f t="shared" ca="1" si="50"/>
        <v/>
      </c>
      <c r="H106" s="6" t="str">
        <f t="shared" ca="1" si="51"/>
        <v/>
      </c>
      <c r="I106" s="52" t="str">
        <f>Données!J64 &amp; ""</f>
        <v/>
      </c>
      <c r="J106" s="52" t="str">
        <f>Données!I64 &amp; ""</f>
        <v/>
      </c>
      <c r="K106" s="52" t="str">
        <f>Données!H64 &amp; ""</f>
        <v/>
      </c>
      <c r="L106" s="49" t="str">
        <f>Données!C64 &amp; " " &amp;Données!D64</f>
        <v xml:space="preserve"> </v>
      </c>
      <c r="M106" s="50" t="str">
        <f>Données!B64 &amp; " " &amp;Données!A64</f>
        <v xml:space="preserve"> </v>
      </c>
      <c r="N106" s="49" t="str">
        <f>TRIM(Données!B64 &amp; " " &amp;Données!A64 &amp; " " &amp; Données!E64 &amp; " " &amp; Données!F64 &amp; " " &amp; Données!G64)</f>
        <v/>
      </c>
      <c r="O106" s="49" t="str">
        <f t="shared" si="45"/>
        <v xml:space="preserve">  </v>
      </c>
      <c r="P106" s="49">
        <f t="shared" si="44"/>
        <v>105</v>
      </c>
    </row>
    <row r="107" spans="1:16" x14ac:dyDescent="0.15">
      <c r="A107" s="11" t="s">
        <v>109</v>
      </c>
      <c r="B107" s="3" t="str">
        <f t="shared" ca="1" si="46"/>
        <v/>
      </c>
      <c r="C107" s="5" t="str">
        <f t="shared" ca="1" si="47"/>
        <v/>
      </c>
      <c r="D107" s="5" t="str">
        <f t="shared" ca="1" si="52"/>
        <v/>
      </c>
      <c r="E107" s="5" t="str">
        <f t="shared" ca="1" si="48"/>
        <v/>
      </c>
      <c r="F107" s="5" t="str">
        <f t="shared" ca="1" si="49"/>
        <v/>
      </c>
      <c r="G107" s="5" t="str">
        <f t="shared" ca="1" si="50"/>
        <v/>
      </c>
      <c r="H107" s="6" t="str">
        <f t="shared" ca="1" si="51"/>
        <v/>
      </c>
      <c r="I107" s="52" t="str">
        <f>Données!J65 &amp; ""</f>
        <v/>
      </c>
      <c r="J107" s="52" t="str">
        <f>Données!I65 &amp; ""</f>
        <v/>
      </c>
      <c r="K107" s="52" t="str">
        <f>Données!H65 &amp; ""</f>
        <v/>
      </c>
      <c r="L107" s="49" t="str">
        <f>Données!C65 &amp; " " &amp;Données!D65</f>
        <v xml:space="preserve"> </v>
      </c>
      <c r="M107" s="50" t="str">
        <f>Données!B65 &amp; " " &amp;Données!A65</f>
        <v xml:space="preserve"> </v>
      </c>
      <c r="N107" s="49" t="str">
        <f>TRIM(Données!B65 &amp; " " &amp;Données!A65 &amp; " " &amp; Données!E65 &amp; " " &amp; Données!F65 &amp; " " &amp; Données!G65)</f>
        <v/>
      </c>
      <c r="O107" s="49" t="str">
        <f t="shared" si="45"/>
        <v xml:space="preserve">  </v>
      </c>
      <c r="P107" s="49">
        <f t="shared" si="44"/>
        <v>106</v>
      </c>
    </row>
    <row r="108" spans="1:16" x14ac:dyDescent="0.15">
      <c r="A108" s="11" t="s">
        <v>110</v>
      </c>
      <c r="B108" s="3" t="str">
        <f t="shared" ca="1" si="46"/>
        <v/>
      </c>
      <c r="C108" s="5" t="str">
        <f t="shared" ca="1" si="47"/>
        <v/>
      </c>
      <c r="D108" s="5" t="str">
        <f t="shared" ca="1" si="52"/>
        <v/>
      </c>
      <c r="E108" s="5" t="str">
        <f t="shared" ca="1" si="48"/>
        <v/>
      </c>
      <c r="F108" s="5" t="str">
        <f t="shared" ca="1" si="49"/>
        <v/>
      </c>
      <c r="G108" s="5" t="str">
        <f t="shared" ca="1" si="50"/>
        <v/>
      </c>
      <c r="H108" s="6" t="str">
        <f t="shared" ca="1" si="51"/>
        <v/>
      </c>
      <c r="I108" s="52" t="str">
        <f>Données!J66 &amp; ""</f>
        <v/>
      </c>
      <c r="J108" s="52" t="str">
        <f>Données!I66 &amp; ""</f>
        <v/>
      </c>
      <c r="K108" s="52" t="str">
        <f>Données!H66 &amp; ""</f>
        <v/>
      </c>
      <c r="L108" s="49" t="str">
        <f>Données!C66 &amp; " " &amp;Données!D66</f>
        <v xml:space="preserve"> </v>
      </c>
      <c r="M108" s="50" t="str">
        <f>Données!B66 &amp; " " &amp;Données!A66</f>
        <v xml:space="preserve"> </v>
      </c>
      <c r="N108" s="49" t="str">
        <f>TRIM(Données!B66 &amp; " " &amp;Données!A66 &amp; " " &amp; Données!E66 &amp; " " &amp; Données!F66 &amp; " " &amp; Données!G66)</f>
        <v/>
      </c>
      <c r="O108" s="49" t="str">
        <f t="shared" si="45"/>
        <v xml:space="preserve">  </v>
      </c>
      <c r="P108" s="49">
        <f t="shared" si="44"/>
        <v>107</v>
      </c>
    </row>
    <row r="109" spans="1:16" x14ac:dyDescent="0.15">
      <c r="A109" s="11" t="s">
        <v>111</v>
      </c>
      <c r="B109" s="3" t="str">
        <f t="shared" ca="1" si="46"/>
        <v/>
      </c>
      <c r="C109" s="5" t="str">
        <f t="shared" ca="1" si="47"/>
        <v/>
      </c>
      <c r="D109" s="5" t="str">
        <f t="shared" ca="1" si="52"/>
        <v/>
      </c>
      <c r="E109" s="5" t="str">
        <f t="shared" ca="1" si="48"/>
        <v/>
      </c>
      <c r="F109" s="5" t="str">
        <f t="shared" ca="1" si="49"/>
        <v/>
      </c>
      <c r="G109" s="5" t="str">
        <f t="shared" ca="1" si="50"/>
        <v/>
      </c>
      <c r="H109" s="6" t="str">
        <f t="shared" ca="1" si="51"/>
        <v/>
      </c>
      <c r="I109" s="52" t="str">
        <f>Données!J67 &amp; ""</f>
        <v/>
      </c>
      <c r="J109" s="52" t="str">
        <f>Données!I67 &amp; ""</f>
        <v/>
      </c>
      <c r="K109" s="52" t="str">
        <f>Données!H67 &amp; ""</f>
        <v/>
      </c>
      <c r="L109" s="49" t="str">
        <f>Données!C67 &amp; " " &amp;Données!D67</f>
        <v xml:space="preserve"> </v>
      </c>
      <c r="M109" s="50" t="str">
        <f>Données!B67 &amp; " " &amp;Données!A67</f>
        <v xml:space="preserve"> </v>
      </c>
      <c r="N109" s="49" t="str">
        <f>TRIM(Données!B67 &amp; " " &amp;Données!A67 &amp; " " &amp; Données!E67 &amp; " " &amp; Données!F67 &amp; " " &amp; Données!G67)</f>
        <v/>
      </c>
      <c r="O109" s="49" t="str">
        <f t="shared" si="45"/>
        <v xml:space="preserve">  </v>
      </c>
      <c r="P109" s="49">
        <f t="shared" si="44"/>
        <v>108</v>
      </c>
    </row>
    <row r="110" spans="1:16" x14ac:dyDescent="0.15">
      <c r="A110" s="11" t="s">
        <v>83</v>
      </c>
      <c r="B110" s="3" t="str">
        <f t="shared" ca="1" si="46"/>
        <v/>
      </c>
      <c r="C110" s="5" t="str">
        <f t="shared" ca="1" si="47"/>
        <v/>
      </c>
      <c r="D110" s="5" t="str">
        <f t="shared" ca="1" si="52"/>
        <v/>
      </c>
      <c r="E110" s="5" t="str">
        <f t="shared" ca="1" si="48"/>
        <v/>
      </c>
      <c r="F110" s="5" t="str">
        <f t="shared" ca="1" si="49"/>
        <v/>
      </c>
      <c r="G110" s="5" t="str">
        <f t="shared" ca="1" si="50"/>
        <v/>
      </c>
      <c r="H110" s="6" t="str">
        <f t="shared" ca="1" si="51"/>
        <v/>
      </c>
      <c r="I110" s="52" t="str">
        <f>Données!J68 &amp; ""</f>
        <v/>
      </c>
      <c r="J110" s="52" t="str">
        <f>Données!I68 &amp; ""</f>
        <v/>
      </c>
      <c r="K110" s="52" t="str">
        <f>Données!H68 &amp; ""</f>
        <v/>
      </c>
      <c r="L110" s="49" t="str">
        <f>Données!C68 &amp; " " &amp;Données!D68</f>
        <v xml:space="preserve"> </v>
      </c>
      <c r="M110" s="50" t="str">
        <f>Données!B68 &amp; " " &amp;Données!A68</f>
        <v xml:space="preserve"> </v>
      </c>
      <c r="N110" s="49" t="str">
        <f>TRIM(Données!B68 &amp; " " &amp;Données!A68 &amp; " " &amp; Données!E68 &amp; " " &amp; Données!F68 &amp; " " &amp; Données!G68)</f>
        <v/>
      </c>
      <c r="O110" s="49" t="str">
        <f t="shared" si="45"/>
        <v xml:space="preserve">  </v>
      </c>
      <c r="P110" s="49">
        <f t="shared" si="44"/>
        <v>109</v>
      </c>
    </row>
    <row r="111" spans="1:16" x14ac:dyDescent="0.15">
      <c r="A111" s="11" t="s">
        <v>84</v>
      </c>
      <c r="B111" s="3" t="str">
        <f t="shared" ca="1" si="46"/>
        <v/>
      </c>
      <c r="C111" s="5" t="str">
        <f t="shared" ca="1" si="47"/>
        <v/>
      </c>
      <c r="D111" s="5" t="str">
        <f t="shared" ca="1" si="52"/>
        <v/>
      </c>
      <c r="E111" s="5" t="str">
        <f t="shared" ca="1" si="48"/>
        <v/>
      </c>
      <c r="F111" s="5" t="str">
        <f t="shared" ca="1" si="49"/>
        <v/>
      </c>
      <c r="G111" s="5" t="str">
        <f t="shared" ca="1" si="50"/>
        <v/>
      </c>
      <c r="H111" s="6" t="str">
        <f t="shared" ca="1" si="51"/>
        <v/>
      </c>
      <c r="I111" s="52" t="str">
        <f>Données!J69 &amp; ""</f>
        <v/>
      </c>
      <c r="J111" s="52" t="str">
        <f>Données!I69 &amp; ""</f>
        <v/>
      </c>
      <c r="K111" s="52" t="str">
        <f>Données!H69 &amp; ""</f>
        <v/>
      </c>
      <c r="L111" s="49" t="str">
        <f>Données!C69 &amp; " " &amp;Données!D69</f>
        <v xml:space="preserve"> </v>
      </c>
      <c r="M111" s="50" t="str">
        <f>Données!B69 &amp; " " &amp;Données!A69</f>
        <v xml:space="preserve"> </v>
      </c>
      <c r="N111" s="49" t="str">
        <f>TRIM(Données!B69 &amp; " " &amp;Données!A69 &amp; " " &amp; Données!E69 &amp; " " &amp; Données!F69 &amp; " " &amp; Données!G69)</f>
        <v/>
      </c>
      <c r="O111" s="49" t="str">
        <f t="shared" si="45"/>
        <v xml:space="preserve">  </v>
      </c>
      <c r="P111" s="49">
        <f t="shared" si="44"/>
        <v>110</v>
      </c>
    </row>
    <row r="112" spans="1:16" x14ac:dyDescent="0.15">
      <c r="A112" s="12" t="s">
        <v>85</v>
      </c>
      <c r="B112" s="4" t="str">
        <f t="shared" ca="1" si="46"/>
        <v/>
      </c>
      <c r="C112" s="7" t="str">
        <f t="shared" ca="1" si="47"/>
        <v/>
      </c>
      <c r="D112" s="7" t="str">
        <f t="shared" ca="1" si="52"/>
        <v/>
      </c>
      <c r="E112" s="7" t="str">
        <f t="shared" ca="1" si="48"/>
        <v/>
      </c>
      <c r="F112" s="7" t="str">
        <f t="shared" ca="1" si="49"/>
        <v/>
      </c>
      <c r="G112" s="7" t="str">
        <f t="shared" ca="1" si="50"/>
        <v/>
      </c>
      <c r="H112" s="8" t="str">
        <f t="shared" ca="1" si="51"/>
        <v/>
      </c>
      <c r="I112" s="52" t="str">
        <f>Données!J70 &amp; ""</f>
        <v/>
      </c>
      <c r="J112" s="52" t="str">
        <f>Données!I70 &amp; ""</f>
        <v/>
      </c>
      <c r="K112" s="52" t="str">
        <f>Données!H70 &amp; ""</f>
        <v/>
      </c>
      <c r="L112" s="49" t="str">
        <f>Données!C70 &amp; " " &amp;Données!D70</f>
        <v xml:space="preserve"> </v>
      </c>
      <c r="M112" s="50" t="str">
        <f>Données!B70 &amp; " " &amp;Données!A70</f>
        <v xml:space="preserve"> </v>
      </c>
      <c r="N112" s="49" t="str">
        <f>TRIM(Données!B70 &amp; " " &amp;Données!A70 &amp; " " &amp; Données!E70 &amp; " " &amp; Données!F70 &amp; " " &amp; Données!G70)</f>
        <v/>
      </c>
      <c r="O112" s="49" t="str">
        <f t="shared" si="45"/>
        <v xml:space="preserve">  </v>
      </c>
      <c r="P112" s="49">
        <f t="shared" si="44"/>
        <v>111</v>
      </c>
    </row>
    <row r="113" spans="1:36" x14ac:dyDescent="0.15">
      <c r="I113" s="52" t="str">
        <f>Données!J71 &amp; ""</f>
        <v/>
      </c>
      <c r="J113" s="52" t="str">
        <f>Données!I71 &amp; ""</f>
        <v/>
      </c>
      <c r="K113" s="52" t="str">
        <f>Données!H71 &amp; ""</f>
        <v/>
      </c>
      <c r="L113" s="49" t="str">
        <f>Données!C71 &amp; " " &amp;Données!D71</f>
        <v xml:space="preserve"> </v>
      </c>
      <c r="M113" s="50" t="str">
        <f>Données!B71 &amp; " " &amp;Données!A71</f>
        <v xml:space="preserve"> </v>
      </c>
      <c r="N113" s="49" t="str">
        <f>TRIM(Données!B71 &amp; " " &amp;Données!A71 &amp; " " &amp; Données!E71 &amp; " " &amp; Données!F71 &amp; " " &amp; Données!G71)</f>
        <v/>
      </c>
      <c r="O113" s="49" t="str">
        <f t="shared" si="45"/>
        <v xml:space="preserve">  </v>
      </c>
      <c r="P113" s="49">
        <f t="shared" si="44"/>
        <v>112</v>
      </c>
    </row>
    <row r="114" spans="1:36" x14ac:dyDescent="0.15">
      <c r="A114" t="s">
        <v>51</v>
      </c>
      <c r="I114" s="52" t="str">
        <f>Données!J72 &amp; ""</f>
        <v/>
      </c>
      <c r="J114" s="52" t="str">
        <f>Données!I72 &amp; ""</f>
        <v/>
      </c>
      <c r="K114" s="52" t="str">
        <f>Données!H72 &amp; ""</f>
        <v/>
      </c>
      <c r="L114" s="49" t="str">
        <f>Données!C72 &amp; " " &amp;Données!D72</f>
        <v xml:space="preserve"> </v>
      </c>
      <c r="M114" s="50" t="str">
        <f>Données!B72 &amp; " " &amp;Données!A72</f>
        <v xml:space="preserve"> </v>
      </c>
      <c r="N114" s="49" t="str">
        <f>TRIM(Données!B72 &amp; " " &amp;Données!A72 &amp; " " &amp; Données!E72 &amp; " " &amp; Données!F72 &amp; " " &amp; Données!G72)</f>
        <v/>
      </c>
      <c r="O114" s="49" t="str">
        <f t="shared" si="45"/>
        <v xml:space="preserve">  </v>
      </c>
      <c r="P114" s="49">
        <f t="shared" si="44"/>
        <v>113</v>
      </c>
    </row>
    <row r="115" spans="1:36" x14ac:dyDescent="0.15">
      <c r="I115" s="52" t="str">
        <f>Données!J73 &amp; ""</f>
        <v/>
      </c>
      <c r="J115" s="52" t="str">
        <f>Données!I73 &amp; ""</f>
        <v/>
      </c>
      <c r="K115" s="52" t="str">
        <f>Données!H73 &amp; ""</f>
        <v/>
      </c>
      <c r="L115" s="49" t="str">
        <f>Données!C73 &amp; " " &amp;Données!D73</f>
        <v xml:space="preserve"> </v>
      </c>
      <c r="M115" s="50" t="str">
        <f>Données!B73 &amp; " " &amp;Données!A73</f>
        <v xml:space="preserve"> </v>
      </c>
      <c r="N115" s="49" t="str">
        <f>TRIM(Données!B73 &amp; " " &amp;Données!A73 &amp; " " &amp; Données!E73 &amp; " " &amp; Données!F73 &amp; " " &amp; Données!G73)</f>
        <v/>
      </c>
      <c r="O115" s="49" t="str">
        <f t="shared" si="45"/>
        <v xml:space="preserve">  </v>
      </c>
      <c r="P115" s="49">
        <f t="shared" si="44"/>
        <v>114</v>
      </c>
    </row>
    <row r="116" spans="1:36" x14ac:dyDescent="0.15">
      <c r="I116" s="52" t="str">
        <f>Données!J74 &amp; ""</f>
        <v/>
      </c>
      <c r="J116" s="52" t="str">
        <f>Données!I74 &amp; ""</f>
        <v/>
      </c>
      <c r="K116" s="52" t="str">
        <f>Données!H74 &amp; ""</f>
        <v/>
      </c>
      <c r="L116" s="49" t="str">
        <f>Données!C74 &amp; " " &amp;Données!D74</f>
        <v xml:space="preserve"> </v>
      </c>
      <c r="M116" s="50" t="str">
        <f>Données!B74 &amp; " " &amp;Données!A74</f>
        <v xml:space="preserve"> </v>
      </c>
      <c r="N116" s="49" t="str">
        <f>TRIM(Données!B74 &amp; " " &amp;Données!A74 &amp; " " &amp; Données!E74 &amp; " " &amp; Données!F74 &amp; " " &amp; Données!G74)</f>
        <v/>
      </c>
      <c r="O116" s="49" t="str">
        <f t="shared" si="45"/>
        <v xml:space="preserve">  </v>
      </c>
      <c r="P116" s="49">
        <f t="shared" si="44"/>
        <v>115</v>
      </c>
    </row>
    <row r="117" spans="1:36" x14ac:dyDescent="0.15">
      <c r="A117" s="2"/>
      <c r="B117" s="15" t="s">
        <v>225</v>
      </c>
      <c r="C117" s="15" t="s">
        <v>207</v>
      </c>
      <c r="D117" s="15" t="s">
        <v>226</v>
      </c>
      <c r="E117" s="15" t="s">
        <v>227</v>
      </c>
      <c r="F117" s="15" t="s">
        <v>228</v>
      </c>
      <c r="G117" s="15" t="s">
        <v>229</v>
      </c>
      <c r="H117" s="15" t="s">
        <v>230</v>
      </c>
      <c r="I117" s="52" t="str">
        <f>Données!J75 &amp; ""</f>
        <v/>
      </c>
      <c r="J117" s="52" t="str">
        <f>Données!I75 &amp; ""</f>
        <v/>
      </c>
      <c r="K117" s="52" t="str">
        <f>Données!H75 &amp; ""</f>
        <v/>
      </c>
      <c r="L117" s="49" t="str">
        <f>Données!C75 &amp; " " &amp;Données!D75</f>
        <v xml:space="preserve"> </v>
      </c>
      <c r="M117" s="50" t="str">
        <f>Données!B75 &amp; " " &amp;Données!A75</f>
        <v xml:space="preserve"> </v>
      </c>
      <c r="N117" s="49" t="str">
        <f>TRIM(Données!B75 &amp; " " &amp;Données!A75 &amp; " " &amp; Données!E75 &amp; " " &amp; Données!F75 &amp; " " &amp; Données!G75)</f>
        <v/>
      </c>
      <c r="O117" s="49" t="str">
        <f t="shared" si="45"/>
        <v xml:space="preserve">  </v>
      </c>
      <c r="P117" s="49">
        <f t="shared" si="44"/>
        <v>116</v>
      </c>
      <c r="AC117" s="2"/>
      <c r="AD117" s="13" t="s">
        <v>225</v>
      </c>
      <c r="AE117" s="13" t="s">
        <v>207</v>
      </c>
      <c r="AF117" s="13" t="s">
        <v>226</v>
      </c>
      <c r="AG117" s="13" t="s">
        <v>227</v>
      </c>
      <c r="AH117" s="13" t="s">
        <v>228</v>
      </c>
      <c r="AI117" s="13" t="s">
        <v>229</v>
      </c>
      <c r="AJ117" s="14" t="s">
        <v>230</v>
      </c>
    </row>
    <row r="118" spans="1:36" x14ac:dyDescent="0.15">
      <c r="A118" s="11" t="s">
        <v>98</v>
      </c>
      <c r="B118" s="20" t="str">
        <f t="shared" ref="B118:B141" ca="1" si="53">IFERROR(VLOOKUP(U2,INDIRECT(B89),2,FALSE),"")</f>
        <v/>
      </c>
      <c r="C118" s="21" t="str">
        <f t="shared" ref="C118:C141" ca="1" si="54">IFERROR(VLOOKUP(V2,INDIRECT(C89),2,FALSE),"")</f>
        <v/>
      </c>
      <c r="D118" s="21" t="str">
        <f ca="1">IFERROR(VLOOKUP(W2,INDIRECT(D89),2,FALSE),"")</f>
        <v/>
      </c>
      <c r="E118" s="21" t="str">
        <f t="shared" ref="E118:E141" ca="1" si="55">IFERROR(VLOOKUP(X2,INDIRECT(E89),2,FALSE),"")</f>
        <v/>
      </c>
      <c r="F118" s="21" t="str">
        <f t="shared" ref="F118:F141" ca="1" si="56">IFERROR(VLOOKUP(Y2,INDIRECT(F89),2,FALSE),"")</f>
        <v/>
      </c>
      <c r="G118" s="21" t="str">
        <f t="shared" ref="G118:G141" ca="1" si="57">IFERROR(VLOOKUP(Z2,INDIRECT(G89),2,FALSE),"")</f>
        <v/>
      </c>
      <c r="H118" s="22" t="str">
        <f t="shared" ref="H118:H141" ca="1" si="58">IFERROR(VLOOKUP(AA2,INDIRECT(H89),2,FALSE),"")</f>
        <v/>
      </c>
      <c r="I118" s="52" t="str">
        <f>Données!J76 &amp; ""</f>
        <v/>
      </c>
      <c r="J118" s="52" t="str">
        <f>Données!I76 &amp; ""</f>
        <v/>
      </c>
      <c r="K118" s="52" t="str">
        <f>Données!H76 &amp; ""</f>
        <v/>
      </c>
      <c r="L118" s="49" t="str">
        <f>Données!C76 &amp; " " &amp;Données!D76</f>
        <v xml:space="preserve"> </v>
      </c>
      <c r="M118" s="50" t="str">
        <f>Données!B76 &amp; " " &amp;Données!A76</f>
        <v xml:space="preserve"> </v>
      </c>
      <c r="N118" s="49" t="str">
        <f>TRIM(Données!B76 &amp; " " &amp;Données!A76 &amp; " " &amp; Données!E76 &amp; " " &amp; Données!F76 &amp; " " &amp; Données!G76)</f>
        <v/>
      </c>
      <c r="O118" s="49" t="str">
        <f t="shared" si="45"/>
        <v xml:space="preserve">  </v>
      </c>
      <c r="P118" s="49">
        <f t="shared" si="44"/>
        <v>117</v>
      </c>
      <c r="AC118" s="11" t="s">
        <v>98</v>
      </c>
      <c r="AD118" s="16" t="str">
        <f ca="1">IFERROR(VLOOKUP(U2,INDIRECT(B89),3,FALSE),"")</f>
        <v/>
      </c>
      <c r="AE118" s="16" t="str">
        <f t="shared" ref="AE118:AE141" ca="1" si="59">IFERROR(VLOOKUP(V2,INDIRECT(C89),3,FALSE),"")</f>
        <v/>
      </c>
      <c r="AF118" s="16" t="str">
        <f t="shared" ref="AF118:AF141" ca="1" si="60">IFERROR(VLOOKUP(W2,INDIRECT(D89),3,FALSE),"")</f>
        <v/>
      </c>
      <c r="AG118" s="16" t="str">
        <f t="shared" ref="AG118:AG141" ca="1" si="61">IFERROR(VLOOKUP(X2,INDIRECT(E89),3,FALSE),"")</f>
        <v/>
      </c>
      <c r="AH118" s="16" t="str">
        <f t="shared" ref="AH118:AH141" ca="1" si="62">IFERROR(VLOOKUP(Y2,INDIRECT(F89),3,FALSE),"")</f>
        <v/>
      </c>
      <c r="AI118" s="16" t="str">
        <f t="shared" ref="AI118:AI141" ca="1" si="63">IFERROR(VLOOKUP(Z2,INDIRECT(G89),3,FALSE),"")</f>
        <v/>
      </c>
      <c r="AJ118" s="16" t="str">
        <f t="shared" ref="AJ118:AJ141" ca="1" si="64">IFERROR(VLOOKUP(AA2,INDIRECT(H89),3,FALSE),"")</f>
        <v/>
      </c>
    </row>
    <row r="119" spans="1:36" x14ac:dyDescent="0.15">
      <c r="A119" s="11" t="s">
        <v>99</v>
      </c>
      <c r="B119" s="23" t="str">
        <f t="shared" ca="1" si="53"/>
        <v/>
      </c>
      <c r="C119" s="16" t="str">
        <f t="shared" ca="1" si="54"/>
        <v/>
      </c>
      <c r="D119" s="16" t="str">
        <f t="shared" ref="D119:D141" ca="1" si="65">IFERROR(VLOOKUP(W3,INDIRECT(D90),2,FALSE),"")</f>
        <v/>
      </c>
      <c r="E119" s="16" t="str">
        <f t="shared" ca="1" si="55"/>
        <v/>
      </c>
      <c r="F119" s="16" t="str">
        <f t="shared" ca="1" si="56"/>
        <v/>
      </c>
      <c r="G119" s="16" t="str">
        <f t="shared" ca="1" si="57"/>
        <v/>
      </c>
      <c r="H119" s="17" t="str">
        <f t="shared" ca="1" si="58"/>
        <v/>
      </c>
      <c r="I119" s="52" t="str">
        <f>Données!J77 &amp; ""</f>
        <v/>
      </c>
      <c r="J119" s="52" t="str">
        <f>Données!I77 &amp; ""</f>
        <v/>
      </c>
      <c r="K119" s="52" t="str">
        <f>Données!H77 &amp; ""</f>
        <v/>
      </c>
      <c r="L119" s="49" t="str">
        <f>Données!C77 &amp; " " &amp;Données!D77</f>
        <v xml:space="preserve"> </v>
      </c>
      <c r="M119" s="50" t="str">
        <f>Données!B77 &amp; " " &amp;Données!A77</f>
        <v xml:space="preserve"> </v>
      </c>
      <c r="N119" s="49" t="str">
        <f>TRIM(Données!B77 &amp; " " &amp;Données!A77 &amp; " " &amp; Données!E77 &amp; " " &amp; Données!F77 &amp; " " &amp; Données!G77)</f>
        <v/>
      </c>
      <c r="O119" s="49" t="str">
        <f t="shared" si="45"/>
        <v xml:space="preserve">  </v>
      </c>
      <c r="P119" s="49">
        <f t="shared" si="44"/>
        <v>118</v>
      </c>
      <c r="AC119" s="11" t="s">
        <v>99</v>
      </c>
      <c r="AD119" s="16" t="str">
        <f t="shared" ref="AD119:AD141" ca="1" si="66">IFERROR(VLOOKUP(U3,INDIRECT(B90),3,FALSE),"")</f>
        <v/>
      </c>
      <c r="AE119" s="16" t="str">
        <f t="shared" ca="1" si="59"/>
        <v/>
      </c>
      <c r="AF119" s="16" t="str">
        <f t="shared" ca="1" si="60"/>
        <v/>
      </c>
      <c r="AG119" s="16" t="str">
        <f t="shared" ca="1" si="61"/>
        <v/>
      </c>
      <c r="AH119" s="16" t="str">
        <f t="shared" ca="1" si="62"/>
        <v/>
      </c>
      <c r="AI119" s="16" t="str">
        <f t="shared" ca="1" si="63"/>
        <v/>
      </c>
      <c r="AJ119" s="16" t="str">
        <f t="shared" ca="1" si="64"/>
        <v/>
      </c>
    </row>
    <row r="120" spans="1:36" x14ac:dyDescent="0.15">
      <c r="A120" s="11" t="s">
        <v>213</v>
      </c>
      <c r="B120" s="23" t="str">
        <f t="shared" ca="1" si="53"/>
        <v/>
      </c>
      <c r="C120" s="16" t="str">
        <f t="shared" ca="1" si="54"/>
        <v/>
      </c>
      <c r="D120" s="16" t="str">
        <f t="shared" ca="1" si="65"/>
        <v/>
      </c>
      <c r="E120" s="16" t="str">
        <f t="shared" ca="1" si="55"/>
        <v/>
      </c>
      <c r="F120" s="16" t="str">
        <f t="shared" ca="1" si="56"/>
        <v/>
      </c>
      <c r="G120" s="16" t="str">
        <f t="shared" ca="1" si="57"/>
        <v/>
      </c>
      <c r="H120" s="17" t="str">
        <f t="shared" ca="1" si="58"/>
        <v/>
      </c>
      <c r="I120" s="52" t="str">
        <f>Données!J78 &amp; ""</f>
        <v/>
      </c>
      <c r="J120" s="52" t="str">
        <f>Données!I78 &amp; ""</f>
        <v/>
      </c>
      <c r="K120" s="52" t="str">
        <f>Données!H78 &amp; ""</f>
        <v/>
      </c>
      <c r="L120" s="49" t="str">
        <f>Données!C78 &amp; " " &amp;Données!D78</f>
        <v xml:space="preserve"> </v>
      </c>
      <c r="M120" s="50" t="str">
        <f>Données!B78 &amp; " " &amp;Données!A78</f>
        <v xml:space="preserve"> </v>
      </c>
      <c r="N120" s="49" t="str">
        <f>TRIM(Données!B78 &amp; " " &amp;Données!A78 &amp; " " &amp; Données!E78 &amp; " " &amp; Données!F78 &amp; " " &amp; Données!G78)</f>
        <v/>
      </c>
      <c r="O120" s="49" t="str">
        <f t="shared" si="45"/>
        <v xml:space="preserve">  </v>
      </c>
      <c r="P120" s="49">
        <f t="shared" si="44"/>
        <v>119</v>
      </c>
      <c r="AC120" s="11" t="s">
        <v>213</v>
      </c>
      <c r="AD120" s="16" t="str">
        <f t="shared" ca="1" si="66"/>
        <v/>
      </c>
      <c r="AE120" s="16" t="str">
        <f t="shared" ca="1" si="59"/>
        <v/>
      </c>
      <c r="AF120" s="16" t="str">
        <f t="shared" ca="1" si="60"/>
        <v/>
      </c>
      <c r="AG120" s="16" t="str">
        <f t="shared" ca="1" si="61"/>
        <v/>
      </c>
      <c r="AH120" s="16" t="str">
        <f t="shared" ca="1" si="62"/>
        <v/>
      </c>
      <c r="AI120" s="16" t="str">
        <f t="shared" ca="1" si="63"/>
        <v/>
      </c>
      <c r="AJ120" s="16" t="str">
        <f t="shared" ca="1" si="64"/>
        <v/>
      </c>
    </row>
    <row r="121" spans="1:36" x14ac:dyDescent="0.15">
      <c r="A121" s="11" t="s">
        <v>214</v>
      </c>
      <c r="B121" s="23" t="str">
        <f t="shared" ca="1" si="53"/>
        <v/>
      </c>
      <c r="C121" s="16" t="str">
        <f t="shared" ca="1" si="54"/>
        <v/>
      </c>
      <c r="D121" s="16" t="str">
        <f t="shared" ca="1" si="65"/>
        <v/>
      </c>
      <c r="E121" s="16" t="str">
        <f t="shared" ca="1" si="55"/>
        <v/>
      </c>
      <c r="F121" s="16" t="str">
        <f t="shared" ca="1" si="56"/>
        <v/>
      </c>
      <c r="G121" s="16" t="str">
        <f t="shared" ca="1" si="57"/>
        <v/>
      </c>
      <c r="H121" s="17" t="str">
        <f t="shared" ca="1" si="58"/>
        <v/>
      </c>
      <c r="I121" s="52" t="str">
        <f>Données!J79 &amp; ""</f>
        <v/>
      </c>
      <c r="J121" s="52" t="str">
        <f>Données!I79 &amp; ""</f>
        <v/>
      </c>
      <c r="K121" s="52" t="str">
        <f>Données!H79 &amp; ""</f>
        <v/>
      </c>
      <c r="L121" s="49" t="str">
        <f>Données!C79 &amp; " " &amp;Données!D79</f>
        <v xml:space="preserve"> </v>
      </c>
      <c r="M121" s="50" t="str">
        <f>Données!B79 &amp; " " &amp;Données!A79</f>
        <v xml:space="preserve"> </v>
      </c>
      <c r="N121" s="49" t="str">
        <f>TRIM(Données!B79 &amp; " " &amp;Données!A79 &amp; " " &amp; Données!E79 &amp; " " &amp; Données!F79 &amp; " " &amp; Données!G79)</f>
        <v/>
      </c>
      <c r="O121" s="49" t="str">
        <f t="shared" si="45"/>
        <v xml:space="preserve">  </v>
      </c>
      <c r="P121" s="49">
        <f t="shared" si="44"/>
        <v>120</v>
      </c>
      <c r="AC121" s="11" t="s">
        <v>214</v>
      </c>
      <c r="AD121" s="16" t="str">
        <f t="shared" ca="1" si="66"/>
        <v/>
      </c>
      <c r="AE121" s="16" t="str">
        <f t="shared" ca="1" si="59"/>
        <v/>
      </c>
      <c r="AF121" s="16" t="str">
        <f t="shared" ca="1" si="60"/>
        <v/>
      </c>
      <c r="AG121" s="16" t="str">
        <f t="shared" ca="1" si="61"/>
        <v/>
      </c>
      <c r="AH121" s="16" t="str">
        <f t="shared" ca="1" si="62"/>
        <v/>
      </c>
      <c r="AI121" s="16" t="str">
        <f t="shared" ca="1" si="63"/>
        <v/>
      </c>
      <c r="AJ121" s="16" t="str">
        <f t="shared" ca="1" si="64"/>
        <v/>
      </c>
    </row>
    <row r="122" spans="1:36" x14ac:dyDescent="0.15">
      <c r="A122" s="11" t="s">
        <v>215</v>
      </c>
      <c r="B122" s="23" t="str">
        <f t="shared" ca="1" si="53"/>
        <v/>
      </c>
      <c r="C122" s="16" t="str">
        <f t="shared" ca="1" si="54"/>
        <v/>
      </c>
      <c r="D122" s="16" t="str">
        <f t="shared" ca="1" si="65"/>
        <v/>
      </c>
      <c r="E122" s="16" t="str">
        <f t="shared" ca="1" si="55"/>
        <v/>
      </c>
      <c r="F122" s="16" t="str">
        <f t="shared" ca="1" si="56"/>
        <v/>
      </c>
      <c r="G122" s="16" t="str">
        <f t="shared" ca="1" si="57"/>
        <v/>
      </c>
      <c r="H122" s="17" t="str">
        <f t="shared" ca="1" si="58"/>
        <v/>
      </c>
      <c r="I122" s="52" t="str">
        <f>Données!J80 &amp; ""</f>
        <v/>
      </c>
      <c r="J122" s="52" t="str">
        <f>Données!I80 &amp; ""</f>
        <v/>
      </c>
      <c r="K122" s="52" t="str">
        <f>Données!H80 &amp; ""</f>
        <v/>
      </c>
      <c r="L122" s="49" t="str">
        <f>Données!C80 &amp; " " &amp;Données!D80</f>
        <v xml:space="preserve"> </v>
      </c>
      <c r="M122" s="50" t="str">
        <f>Données!B80 &amp; " " &amp;Données!A80</f>
        <v xml:space="preserve"> </v>
      </c>
      <c r="N122" s="49" t="str">
        <f>TRIM(Données!B80 &amp; " " &amp;Données!A80 &amp; " " &amp; Données!E80 &amp; " " &amp; Données!F80 &amp; " " &amp; Données!G80)</f>
        <v/>
      </c>
      <c r="O122" s="49" t="str">
        <f t="shared" si="45"/>
        <v xml:space="preserve">  </v>
      </c>
      <c r="P122" s="49">
        <f t="shared" si="44"/>
        <v>121</v>
      </c>
      <c r="AC122" s="11" t="s">
        <v>215</v>
      </c>
      <c r="AD122" s="16" t="str">
        <f t="shared" ca="1" si="66"/>
        <v/>
      </c>
      <c r="AE122" s="16" t="str">
        <f t="shared" ca="1" si="59"/>
        <v/>
      </c>
      <c r="AF122" s="16" t="str">
        <f t="shared" ca="1" si="60"/>
        <v/>
      </c>
      <c r="AG122" s="16" t="str">
        <f t="shared" ca="1" si="61"/>
        <v/>
      </c>
      <c r="AH122" s="16" t="str">
        <f t="shared" ca="1" si="62"/>
        <v/>
      </c>
      <c r="AI122" s="16" t="str">
        <f t="shared" ca="1" si="63"/>
        <v/>
      </c>
      <c r="AJ122" s="16" t="str">
        <f t="shared" ca="1" si="64"/>
        <v/>
      </c>
    </row>
    <row r="123" spans="1:36" x14ac:dyDescent="0.15">
      <c r="A123" s="11" t="s">
        <v>216</v>
      </c>
      <c r="B123" s="23" t="str">
        <f t="shared" ca="1" si="53"/>
        <v/>
      </c>
      <c r="C123" s="16" t="str">
        <f t="shared" ca="1" si="54"/>
        <v/>
      </c>
      <c r="D123" s="16" t="str">
        <f t="shared" ca="1" si="65"/>
        <v/>
      </c>
      <c r="E123" s="16" t="str">
        <f t="shared" ca="1" si="55"/>
        <v/>
      </c>
      <c r="F123" s="16" t="str">
        <f t="shared" ca="1" si="56"/>
        <v/>
      </c>
      <c r="G123" s="16" t="str">
        <f t="shared" ca="1" si="57"/>
        <v/>
      </c>
      <c r="H123" s="17" t="str">
        <f t="shared" ca="1" si="58"/>
        <v/>
      </c>
      <c r="I123" s="52" t="str">
        <f>Données!J81 &amp; ""</f>
        <v/>
      </c>
      <c r="J123" s="52" t="str">
        <f>Données!I81 &amp; ""</f>
        <v/>
      </c>
      <c r="K123" s="52" t="str">
        <f>Données!H81 &amp; ""</f>
        <v/>
      </c>
      <c r="L123" s="49" t="str">
        <f>Données!C81 &amp; " " &amp;Données!D81</f>
        <v xml:space="preserve"> </v>
      </c>
      <c r="M123" s="50" t="str">
        <f>Données!B81 &amp; " " &amp;Données!A81</f>
        <v xml:space="preserve"> </v>
      </c>
      <c r="N123" s="49" t="str">
        <f>TRIM(Données!B81 &amp; " " &amp;Données!A81 &amp; " " &amp; Données!E81 &amp; " " &amp; Données!F81 &amp; " " &amp; Données!G81)</f>
        <v/>
      </c>
      <c r="O123" s="49" t="str">
        <f t="shared" si="45"/>
        <v xml:space="preserve">  </v>
      </c>
      <c r="P123" s="49">
        <f t="shared" si="44"/>
        <v>122</v>
      </c>
      <c r="AC123" s="11" t="s">
        <v>216</v>
      </c>
      <c r="AD123" s="16" t="str">
        <f t="shared" ca="1" si="66"/>
        <v/>
      </c>
      <c r="AE123" s="16" t="str">
        <f t="shared" ca="1" si="59"/>
        <v/>
      </c>
      <c r="AF123" s="16" t="str">
        <f t="shared" ca="1" si="60"/>
        <v/>
      </c>
      <c r="AG123" s="16" t="str">
        <f t="shared" ca="1" si="61"/>
        <v/>
      </c>
      <c r="AH123" s="16" t="str">
        <f t="shared" ca="1" si="62"/>
        <v/>
      </c>
      <c r="AI123" s="16" t="str">
        <f t="shared" ca="1" si="63"/>
        <v/>
      </c>
      <c r="AJ123" s="16" t="str">
        <f t="shared" ca="1" si="64"/>
        <v/>
      </c>
    </row>
    <row r="124" spans="1:36" x14ac:dyDescent="0.15">
      <c r="A124" s="11" t="s">
        <v>218</v>
      </c>
      <c r="B124" s="23" t="str">
        <f t="shared" ca="1" si="53"/>
        <v/>
      </c>
      <c r="C124" s="16" t="str">
        <f t="shared" ca="1" si="54"/>
        <v/>
      </c>
      <c r="D124" s="16" t="str">
        <f t="shared" ca="1" si="65"/>
        <v/>
      </c>
      <c r="E124" s="16" t="str">
        <f t="shared" ca="1" si="55"/>
        <v/>
      </c>
      <c r="F124" s="16" t="str">
        <f t="shared" ca="1" si="56"/>
        <v/>
      </c>
      <c r="G124" s="16" t="str">
        <f t="shared" ca="1" si="57"/>
        <v/>
      </c>
      <c r="H124" s="17" t="str">
        <f t="shared" ca="1" si="58"/>
        <v/>
      </c>
      <c r="I124" s="52" t="str">
        <f>Données!J82 &amp; ""</f>
        <v/>
      </c>
      <c r="J124" s="52" t="str">
        <f>Données!I82 &amp; ""</f>
        <v/>
      </c>
      <c r="K124" s="52" t="str">
        <f>Données!H82 &amp; ""</f>
        <v/>
      </c>
      <c r="L124" s="49" t="str">
        <f>Données!C82 &amp; " " &amp;Données!D82</f>
        <v xml:space="preserve"> </v>
      </c>
      <c r="M124" s="50" t="str">
        <f>Données!B82 &amp; " " &amp;Données!A82</f>
        <v xml:space="preserve"> </v>
      </c>
      <c r="N124" s="49" t="str">
        <f>TRIM(Données!B82 &amp; " " &amp;Données!A82 &amp; " " &amp; Données!E82 &amp; " " &amp; Données!F82 &amp; " " &amp; Données!G82)</f>
        <v/>
      </c>
      <c r="O124" s="49" t="str">
        <f t="shared" si="45"/>
        <v xml:space="preserve">  </v>
      </c>
      <c r="P124" s="49">
        <f t="shared" si="44"/>
        <v>123</v>
      </c>
      <c r="AC124" s="11" t="s">
        <v>218</v>
      </c>
      <c r="AD124" s="16" t="str">
        <f t="shared" ca="1" si="66"/>
        <v/>
      </c>
      <c r="AE124" s="16" t="str">
        <f t="shared" ca="1" si="59"/>
        <v/>
      </c>
      <c r="AF124" s="16" t="str">
        <f t="shared" ca="1" si="60"/>
        <v/>
      </c>
      <c r="AG124" s="16" t="str">
        <f t="shared" ca="1" si="61"/>
        <v/>
      </c>
      <c r="AH124" s="16" t="str">
        <f t="shared" ca="1" si="62"/>
        <v/>
      </c>
      <c r="AI124" s="16" t="str">
        <f t="shared" ca="1" si="63"/>
        <v/>
      </c>
      <c r="AJ124" s="16" t="str">
        <f t="shared" ca="1" si="64"/>
        <v/>
      </c>
    </row>
    <row r="125" spans="1:36" x14ac:dyDescent="0.15">
      <c r="A125" s="11" t="s">
        <v>220</v>
      </c>
      <c r="B125" s="23" t="str">
        <f t="shared" ca="1" si="53"/>
        <v/>
      </c>
      <c r="C125" s="16" t="str">
        <f t="shared" ca="1" si="54"/>
        <v/>
      </c>
      <c r="D125" s="16" t="str">
        <f t="shared" ca="1" si="65"/>
        <v/>
      </c>
      <c r="E125" s="16" t="str">
        <f t="shared" ca="1" si="55"/>
        <v/>
      </c>
      <c r="F125" s="16" t="str">
        <f t="shared" ca="1" si="56"/>
        <v/>
      </c>
      <c r="G125" s="16" t="str">
        <f t="shared" ca="1" si="57"/>
        <v/>
      </c>
      <c r="H125" s="17" t="str">
        <f t="shared" ca="1" si="58"/>
        <v/>
      </c>
      <c r="I125" s="52" t="str">
        <f>Données!J83 &amp; ""</f>
        <v/>
      </c>
      <c r="J125" s="52" t="str">
        <f>Données!I83 &amp; ""</f>
        <v/>
      </c>
      <c r="K125" s="52" t="str">
        <f>Données!H83 &amp; ""</f>
        <v/>
      </c>
      <c r="L125" s="49" t="str">
        <f>Données!C83 &amp; " " &amp;Données!D83</f>
        <v xml:space="preserve"> </v>
      </c>
      <c r="M125" s="50" t="str">
        <f>Données!B83 &amp; " " &amp;Données!A83</f>
        <v xml:space="preserve"> </v>
      </c>
      <c r="N125" s="49" t="str">
        <f>TRIM(Données!B83 &amp; " " &amp;Données!A83 &amp; " " &amp; Données!E83 &amp; " " &amp; Données!F83 &amp; " " &amp; Données!G83)</f>
        <v/>
      </c>
      <c r="O125" s="49" t="str">
        <f t="shared" si="45"/>
        <v xml:space="preserve">  </v>
      </c>
      <c r="P125" s="49">
        <f t="shared" si="44"/>
        <v>124</v>
      </c>
      <c r="AC125" s="11" t="s">
        <v>220</v>
      </c>
      <c r="AD125" s="16" t="str">
        <f t="shared" ca="1" si="66"/>
        <v/>
      </c>
      <c r="AE125" s="16" t="str">
        <f t="shared" ca="1" si="59"/>
        <v/>
      </c>
      <c r="AF125" s="16" t="str">
        <f t="shared" ca="1" si="60"/>
        <v/>
      </c>
      <c r="AG125" s="16" t="str">
        <f t="shared" ca="1" si="61"/>
        <v/>
      </c>
      <c r="AH125" s="16" t="str">
        <f t="shared" ca="1" si="62"/>
        <v/>
      </c>
      <c r="AI125" s="16" t="str">
        <f t="shared" ca="1" si="63"/>
        <v/>
      </c>
      <c r="AJ125" s="16" t="str">
        <f t="shared" ca="1" si="64"/>
        <v/>
      </c>
    </row>
    <row r="126" spans="1:36" x14ac:dyDescent="0.15">
      <c r="A126" s="11" t="s">
        <v>222</v>
      </c>
      <c r="B126" s="23" t="str">
        <f t="shared" ca="1" si="53"/>
        <v/>
      </c>
      <c r="C126" s="16" t="str">
        <f t="shared" ca="1" si="54"/>
        <v/>
      </c>
      <c r="D126" s="16" t="str">
        <f t="shared" ca="1" si="65"/>
        <v/>
      </c>
      <c r="E126" s="16" t="str">
        <f t="shared" ca="1" si="55"/>
        <v/>
      </c>
      <c r="F126" s="16" t="str">
        <f t="shared" ca="1" si="56"/>
        <v/>
      </c>
      <c r="G126" s="16" t="str">
        <f t="shared" ca="1" si="57"/>
        <v/>
      </c>
      <c r="H126" s="17" t="str">
        <f t="shared" ca="1" si="58"/>
        <v/>
      </c>
      <c r="I126" s="52" t="str">
        <f>Données!J84 &amp; ""</f>
        <v/>
      </c>
      <c r="J126" s="52" t="str">
        <f>Données!I84 &amp; ""</f>
        <v/>
      </c>
      <c r="K126" s="52" t="str">
        <f>Données!H84 &amp; ""</f>
        <v/>
      </c>
      <c r="L126" s="49" t="str">
        <f>Données!C84 &amp; " " &amp;Données!D84</f>
        <v xml:space="preserve"> </v>
      </c>
      <c r="M126" s="50" t="str">
        <f>Données!B84 &amp; " " &amp;Données!A84</f>
        <v xml:space="preserve"> </v>
      </c>
      <c r="N126" s="49" t="str">
        <f>TRIM(Données!B84 &amp; " " &amp;Données!A84 &amp; " " &amp; Données!E84 &amp; " " &amp; Données!F84 &amp; " " &amp; Données!G84)</f>
        <v/>
      </c>
      <c r="O126" s="49" t="str">
        <f t="shared" si="45"/>
        <v xml:space="preserve">  </v>
      </c>
      <c r="P126" s="49">
        <f t="shared" si="44"/>
        <v>125</v>
      </c>
      <c r="AC126" s="11" t="s">
        <v>222</v>
      </c>
      <c r="AD126" s="16" t="str">
        <f t="shared" ca="1" si="66"/>
        <v/>
      </c>
      <c r="AE126" s="16" t="str">
        <f t="shared" ca="1" si="59"/>
        <v/>
      </c>
      <c r="AF126" s="16" t="str">
        <f t="shared" ca="1" si="60"/>
        <v/>
      </c>
      <c r="AG126" s="16" t="str">
        <f t="shared" ca="1" si="61"/>
        <v/>
      </c>
      <c r="AH126" s="16" t="str">
        <f t="shared" ca="1" si="62"/>
        <v/>
      </c>
      <c r="AI126" s="16" t="str">
        <f t="shared" ca="1" si="63"/>
        <v/>
      </c>
      <c r="AJ126" s="16" t="str">
        <f t="shared" ca="1" si="64"/>
        <v/>
      </c>
    </row>
    <row r="127" spans="1:36" x14ac:dyDescent="0.15">
      <c r="A127" s="11" t="s">
        <v>224</v>
      </c>
      <c r="B127" s="23" t="str">
        <f t="shared" ca="1" si="53"/>
        <v/>
      </c>
      <c r="C127" s="16" t="str">
        <f t="shared" ca="1" si="54"/>
        <v/>
      </c>
      <c r="D127" s="16" t="str">
        <f t="shared" ca="1" si="65"/>
        <v/>
      </c>
      <c r="E127" s="16" t="str">
        <f t="shared" ca="1" si="55"/>
        <v/>
      </c>
      <c r="F127" s="16" t="str">
        <f t="shared" ca="1" si="56"/>
        <v/>
      </c>
      <c r="G127" s="16" t="str">
        <f t="shared" ca="1" si="57"/>
        <v/>
      </c>
      <c r="H127" s="17" t="str">
        <f t="shared" ca="1" si="58"/>
        <v/>
      </c>
      <c r="I127" s="52" t="str">
        <f>Données!J85 &amp; ""</f>
        <v/>
      </c>
      <c r="J127" s="52" t="str">
        <f>Données!I85 &amp; ""</f>
        <v/>
      </c>
      <c r="K127" s="52" t="str">
        <f>Données!H85 &amp; ""</f>
        <v/>
      </c>
      <c r="L127" s="49" t="str">
        <f>Données!C85 &amp; " " &amp;Données!D85</f>
        <v xml:space="preserve"> </v>
      </c>
      <c r="M127" s="50" t="str">
        <f>Données!B85 &amp; " " &amp;Données!A85</f>
        <v xml:space="preserve"> </v>
      </c>
      <c r="N127" s="49" t="str">
        <f>TRIM(Données!B85 &amp; " " &amp;Données!A85 &amp; " " &amp; Données!E85 &amp; " " &amp; Données!F85 &amp; " " &amp; Données!G85)</f>
        <v/>
      </c>
      <c r="O127" s="49" t="str">
        <f t="shared" si="45"/>
        <v xml:space="preserve">  </v>
      </c>
      <c r="P127" s="49">
        <f t="shared" si="44"/>
        <v>126</v>
      </c>
      <c r="AC127" s="11" t="s">
        <v>224</v>
      </c>
      <c r="AD127" s="16" t="str">
        <f t="shared" ca="1" si="66"/>
        <v/>
      </c>
      <c r="AE127" s="16" t="str">
        <f t="shared" ca="1" si="59"/>
        <v/>
      </c>
      <c r="AF127" s="16" t="str">
        <f t="shared" ca="1" si="60"/>
        <v/>
      </c>
      <c r="AG127" s="16" t="str">
        <f t="shared" ca="1" si="61"/>
        <v/>
      </c>
      <c r="AH127" s="16" t="str">
        <f t="shared" ca="1" si="62"/>
        <v/>
      </c>
      <c r="AI127" s="16" t="str">
        <f t="shared" ca="1" si="63"/>
        <v/>
      </c>
      <c r="AJ127" s="16" t="str">
        <f t="shared" ca="1" si="64"/>
        <v/>
      </c>
    </row>
    <row r="128" spans="1:36" x14ac:dyDescent="0.15">
      <c r="A128" s="11" t="s">
        <v>232</v>
      </c>
      <c r="B128" s="23" t="str">
        <f t="shared" ca="1" si="53"/>
        <v/>
      </c>
      <c r="C128" s="16" t="str">
        <f t="shared" ca="1" si="54"/>
        <v/>
      </c>
      <c r="D128" s="16" t="str">
        <f t="shared" ca="1" si="65"/>
        <v/>
      </c>
      <c r="E128" s="16" t="str">
        <f t="shared" ca="1" si="55"/>
        <v/>
      </c>
      <c r="F128" s="16" t="str">
        <f t="shared" ca="1" si="56"/>
        <v/>
      </c>
      <c r="G128" s="16" t="str">
        <f t="shared" ca="1" si="57"/>
        <v/>
      </c>
      <c r="H128" s="17" t="str">
        <f t="shared" ca="1" si="58"/>
        <v/>
      </c>
      <c r="I128" s="52" t="str">
        <f>Données!J86 &amp; ""</f>
        <v/>
      </c>
      <c r="J128" s="52" t="str">
        <f>Données!I86 &amp; ""</f>
        <v/>
      </c>
      <c r="K128" s="52" t="str">
        <f>Données!H86 &amp; ""</f>
        <v/>
      </c>
      <c r="L128" s="49" t="str">
        <f>Données!C86 &amp; " " &amp;Données!D86</f>
        <v xml:space="preserve"> </v>
      </c>
      <c r="M128" s="50" t="str">
        <f>Données!B86 &amp; " " &amp;Données!A86</f>
        <v xml:space="preserve"> </v>
      </c>
      <c r="N128" s="49" t="str">
        <f>TRIM(Données!B86 &amp; " " &amp;Données!A86 &amp; " " &amp; Données!E86 &amp; " " &amp; Données!F86 &amp; " " &amp; Données!G86)</f>
        <v/>
      </c>
      <c r="O128" s="49" t="str">
        <f t="shared" si="45"/>
        <v xml:space="preserve">  </v>
      </c>
      <c r="P128" s="49">
        <f t="shared" si="44"/>
        <v>127</v>
      </c>
      <c r="AC128" s="11" t="s">
        <v>232</v>
      </c>
      <c r="AD128" s="16" t="str">
        <f t="shared" ca="1" si="66"/>
        <v/>
      </c>
      <c r="AE128" s="16" t="str">
        <f t="shared" ca="1" si="59"/>
        <v/>
      </c>
      <c r="AF128" s="16" t="str">
        <f t="shared" ca="1" si="60"/>
        <v/>
      </c>
      <c r="AG128" s="16" t="str">
        <f t="shared" ca="1" si="61"/>
        <v/>
      </c>
      <c r="AH128" s="16" t="str">
        <f t="shared" ca="1" si="62"/>
        <v/>
      </c>
      <c r="AI128" s="16" t="str">
        <f t="shared" ca="1" si="63"/>
        <v/>
      </c>
      <c r="AJ128" s="16" t="str">
        <f t="shared" ca="1" si="64"/>
        <v/>
      </c>
    </row>
    <row r="129" spans="1:36" x14ac:dyDescent="0.15">
      <c r="A129" s="11" t="s">
        <v>233</v>
      </c>
      <c r="B129" s="23" t="str">
        <f t="shared" ca="1" si="53"/>
        <v/>
      </c>
      <c r="C129" s="16" t="str">
        <f t="shared" ca="1" si="54"/>
        <v/>
      </c>
      <c r="D129" s="16" t="str">
        <f t="shared" ca="1" si="65"/>
        <v/>
      </c>
      <c r="E129" s="16" t="str">
        <f t="shared" ca="1" si="55"/>
        <v/>
      </c>
      <c r="F129" s="16" t="str">
        <f t="shared" ca="1" si="56"/>
        <v/>
      </c>
      <c r="G129" s="16" t="str">
        <f t="shared" ca="1" si="57"/>
        <v/>
      </c>
      <c r="H129" s="17" t="str">
        <f t="shared" ca="1" si="58"/>
        <v/>
      </c>
      <c r="I129" s="52" t="str">
        <f>Données!J87 &amp; ""</f>
        <v/>
      </c>
      <c r="J129" s="52" t="str">
        <f>Données!I87 &amp; ""</f>
        <v/>
      </c>
      <c r="K129" s="52" t="str">
        <f>Données!H87 &amp; ""</f>
        <v/>
      </c>
      <c r="L129" s="49" t="str">
        <f>Données!C87 &amp; " " &amp;Données!D87</f>
        <v xml:space="preserve"> </v>
      </c>
      <c r="M129" s="50" t="str">
        <f>Données!B87 &amp; " " &amp;Données!A87</f>
        <v xml:space="preserve"> </v>
      </c>
      <c r="N129" s="49" t="str">
        <f>TRIM(Données!B87 &amp; " " &amp;Données!A87 &amp; " " &amp; Données!E87 &amp; " " &amp; Données!F87 &amp; " " &amp; Données!G87)</f>
        <v/>
      </c>
      <c r="O129" s="49" t="str">
        <f t="shared" si="45"/>
        <v xml:space="preserve">  </v>
      </c>
      <c r="P129" s="49">
        <f t="shared" si="44"/>
        <v>128</v>
      </c>
      <c r="AC129" s="11" t="s">
        <v>233</v>
      </c>
      <c r="AD129" s="16" t="str">
        <f t="shared" ca="1" si="66"/>
        <v/>
      </c>
      <c r="AE129" s="16" t="str">
        <f t="shared" ca="1" si="59"/>
        <v/>
      </c>
      <c r="AF129" s="16" t="str">
        <f t="shared" ca="1" si="60"/>
        <v/>
      </c>
      <c r="AG129" s="16" t="str">
        <f t="shared" ca="1" si="61"/>
        <v/>
      </c>
      <c r="AH129" s="16" t="str">
        <f t="shared" ca="1" si="62"/>
        <v/>
      </c>
      <c r="AI129" s="16" t="str">
        <f t="shared" ca="1" si="63"/>
        <v/>
      </c>
      <c r="AJ129" s="16" t="str">
        <f t="shared" ca="1" si="64"/>
        <v/>
      </c>
    </row>
    <row r="130" spans="1:36" x14ac:dyDescent="0.15">
      <c r="A130" s="11" t="s">
        <v>94</v>
      </c>
      <c r="B130" s="23" t="str">
        <f t="shared" ca="1" si="53"/>
        <v/>
      </c>
      <c r="C130" s="16" t="str">
        <f t="shared" ca="1" si="54"/>
        <v/>
      </c>
      <c r="D130" s="16" t="str">
        <f t="shared" ca="1" si="65"/>
        <v/>
      </c>
      <c r="E130" s="16" t="str">
        <f t="shared" ca="1" si="55"/>
        <v/>
      </c>
      <c r="F130" s="16" t="str">
        <f t="shared" ca="1" si="56"/>
        <v/>
      </c>
      <c r="G130" s="16" t="str">
        <f t="shared" ca="1" si="57"/>
        <v/>
      </c>
      <c r="H130" s="17" t="str">
        <f t="shared" ca="1" si="58"/>
        <v/>
      </c>
      <c r="I130" s="52" t="str">
        <f>Données!J88 &amp; ""</f>
        <v/>
      </c>
      <c r="J130" s="52" t="str">
        <f>Données!I88 &amp; ""</f>
        <v/>
      </c>
      <c r="K130" s="52" t="str">
        <f>Données!H88 &amp; ""</f>
        <v/>
      </c>
      <c r="L130" s="49" t="str">
        <f>Données!C88 &amp; " " &amp;Données!D88</f>
        <v xml:space="preserve"> </v>
      </c>
      <c r="M130" s="50" t="str">
        <f>Données!B88 &amp; " " &amp;Données!A88</f>
        <v xml:space="preserve"> </v>
      </c>
      <c r="N130" s="49" t="str">
        <f>TRIM(Données!B88 &amp; " " &amp;Données!A88 &amp; " " &amp; Données!E88 &amp; " " &amp; Données!F88 &amp; " " &amp; Données!G88)</f>
        <v/>
      </c>
      <c r="O130" s="49" t="str">
        <f t="shared" si="45"/>
        <v xml:space="preserve">  </v>
      </c>
      <c r="P130" s="49">
        <f t="shared" si="44"/>
        <v>129</v>
      </c>
      <c r="AC130" s="11" t="s">
        <v>94</v>
      </c>
      <c r="AD130" s="16" t="str">
        <f t="shared" ca="1" si="66"/>
        <v/>
      </c>
      <c r="AE130" s="16" t="str">
        <f t="shared" ca="1" si="59"/>
        <v/>
      </c>
      <c r="AF130" s="16" t="str">
        <f t="shared" ca="1" si="60"/>
        <v/>
      </c>
      <c r="AG130" s="16" t="str">
        <f t="shared" ca="1" si="61"/>
        <v/>
      </c>
      <c r="AH130" s="16" t="str">
        <f t="shared" ca="1" si="62"/>
        <v/>
      </c>
      <c r="AI130" s="16" t="str">
        <f t="shared" ca="1" si="63"/>
        <v/>
      </c>
      <c r="AJ130" s="16" t="str">
        <f t="shared" ca="1" si="64"/>
        <v/>
      </c>
    </row>
    <row r="131" spans="1:36" x14ac:dyDescent="0.15">
      <c r="A131" s="11" t="s">
        <v>104</v>
      </c>
      <c r="B131" s="23" t="str">
        <f t="shared" ca="1" si="53"/>
        <v/>
      </c>
      <c r="C131" s="16" t="str">
        <f t="shared" ca="1" si="54"/>
        <v/>
      </c>
      <c r="D131" s="16" t="str">
        <f t="shared" ca="1" si="65"/>
        <v/>
      </c>
      <c r="E131" s="16" t="str">
        <f t="shared" ca="1" si="55"/>
        <v/>
      </c>
      <c r="F131" s="16" t="str">
        <f t="shared" ca="1" si="56"/>
        <v/>
      </c>
      <c r="G131" s="16" t="str">
        <f t="shared" ca="1" si="57"/>
        <v/>
      </c>
      <c r="H131" s="17" t="str">
        <f t="shared" ca="1" si="58"/>
        <v/>
      </c>
      <c r="I131" s="52" t="str">
        <f>Données!J89 &amp; ""</f>
        <v/>
      </c>
      <c r="J131" s="52" t="str">
        <f>Données!I89 &amp; ""</f>
        <v/>
      </c>
      <c r="K131" s="52" t="str">
        <f>Données!H89 &amp; ""</f>
        <v/>
      </c>
      <c r="L131" s="49" t="str">
        <f>Données!C89 &amp; " " &amp;Données!D89</f>
        <v xml:space="preserve"> </v>
      </c>
      <c r="M131" s="50" t="str">
        <f>Données!B89 &amp; " " &amp;Données!A89</f>
        <v xml:space="preserve"> </v>
      </c>
      <c r="N131" s="49" t="str">
        <f>TRIM(Données!B89 &amp; " " &amp;Données!A89 &amp; " " &amp; Données!E89 &amp; " " &amp; Données!F89 &amp; " " &amp; Données!G89)</f>
        <v/>
      </c>
      <c r="O131" s="49" t="str">
        <f t="shared" si="45"/>
        <v xml:space="preserve">  </v>
      </c>
      <c r="P131" s="49">
        <f t="shared" si="44"/>
        <v>130</v>
      </c>
      <c r="AC131" s="11" t="s">
        <v>104</v>
      </c>
      <c r="AD131" s="16" t="str">
        <f t="shared" ca="1" si="66"/>
        <v/>
      </c>
      <c r="AE131" s="16" t="str">
        <f t="shared" ca="1" si="59"/>
        <v/>
      </c>
      <c r="AF131" s="16" t="str">
        <f t="shared" ca="1" si="60"/>
        <v/>
      </c>
      <c r="AG131" s="16" t="str">
        <f t="shared" ca="1" si="61"/>
        <v/>
      </c>
      <c r="AH131" s="16" t="str">
        <f t="shared" ca="1" si="62"/>
        <v/>
      </c>
      <c r="AI131" s="16" t="str">
        <f t="shared" ca="1" si="63"/>
        <v/>
      </c>
      <c r="AJ131" s="16" t="str">
        <f t="shared" ca="1" si="64"/>
        <v/>
      </c>
    </row>
    <row r="132" spans="1:36" x14ac:dyDescent="0.15">
      <c r="A132" s="11" t="s">
        <v>105</v>
      </c>
      <c r="B132" s="23" t="str">
        <f t="shared" ca="1" si="53"/>
        <v/>
      </c>
      <c r="C132" s="16" t="str">
        <f t="shared" ca="1" si="54"/>
        <v/>
      </c>
      <c r="D132" s="16" t="str">
        <f t="shared" ca="1" si="65"/>
        <v/>
      </c>
      <c r="E132" s="16" t="str">
        <f t="shared" ca="1" si="55"/>
        <v/>
      </c>
      <c r="F132" s="16" t="str">
        <f t="shared" ca="1" si="56"/>
        <v/>
      </c>
      <c r="G132" s="16" t="str">
        <f t="shared" ca="1" si="57"/>
        <v/>
      </c>
      <c r="H132" s="17" t="str">
        <f t="shared" ca="1" si="58"/>
        <v/>
      </c>
      <c r="I132" s="52" t="str">
        <f>Données!J90 &amp; ""</f>
        <v/>
      </c>
      <c r="J132" s="52" t="str">
        <f>Données!I90 &amp; ""</f>
        <v/>
      </c>
      <c r="K132" s="52" t="str">
        <f>Données!H90 &amp; ""</f>
        <v/>
      </c>
      <c r="L132" s="49" t="str">
        <f>Données!C90 &amp; " " &amp;Données!D90</f>
        <v xml:space="preserve"> </v>
      </c>
      <c r="M132" s="50" t="str">
        <f>Données!B90 &amp; " " &amp;Données!A90</f>
        <v xml:space="preserve"> </v>
      </c>
      <c r="N132" s="49" t="str">
        <f>TRIM(Données!B90 &amp; " " &amp;Données!A90 &amp; " " &amp; Données!E90 &amp; " " &amp; Données!F90 &amp; " " &amp; Données!G90)</f>
        <v/>
      </c>
      <c r="O132" s="49" t="str">
        <f t="shared" si="45"/>
        <v xml:space="preserve">  </v>
      </c>
      <c r="P132" s="49">
        <f t="shared" ref="P132:P195" si="67">P131+1</f>
        <v>131</v>
      </c>
      <c r="AC132" s="11" t="s">
        <v>105</v>
      </c>
      <c r="AD132" s="16" t="str">
        <f t="shared" ca="1" si="66"/>
        <v/>
      </c>
      <c r="AE132" s="16" t="str">
        <f t="shared" ca="1" si="59"/>
        <v/>
      </c>
      <c r="AF132" s="16" t="str">
        <f t="shared" ca="1" si="60"/>
        <v/>
      </c>
      <c r="AG132" s="16" t="str">
        <f t="shared" ca="1" si="61"/>
        <v/>
      </c>
      <c r="AH132" s="16" t="str">
        <f t="shared" ca="1" si="62"/>
        <v/>
      </c>
      <c r="AI132" s="16" t="str">
        <f t="shared" ca="1" si="63"/>
        <v/>
      </c>
      <c r="AJ132" s="16" t="str">
        <f t="shared" ca="1" si="64"/>
        <v/>
      </c>
    </row>
    <row r="133" spans="1:36" x14ac:dyDescent="0.15">
      <c r="A133" s="11" t="s">
        <v>106</v>
      </c>
      <c r="B133" s="23" t="str">
        <f t="shared" ca="1" si="53"/>
        <v/>
      </c>
      <c r="C133" s="16" t="str">
        <f t="shared" ca="1" si="54"/>
        <v/>
      </c>
      <c r="D133" s="16" t="str">
        <f t="shared" ca="1" si="65"/>
        <v/>
      </c>
      <c r="E133" s="16" t="str">
        <f t="shared" ca="1" si="55"/>
        <v/>
      </c>
      <c r="F133" s="16" t="str">
        <f t="shared" ca="1" si="56"/>
        <v/>
      </c>
      <c r="G133" s="16" t="str">
        <f t="shared" ca="1" si="57"/>
        <v/>
      </c>
      <c r="H133" s="17" t="str">
        <f t="shared" ca="1" si="58"/>
        <v/>
      </c>
      <c r="I133" s="52" t="str">
        <f>Données!J91 &amp; ""</f>
        <v/>
      </c>
      <c r="J133" s="52" t="str">
        <f>Données!I91 &amp; ""</f>
        <v/>
      </c>
      <c r="K133" s="52" t="str">
        <f>Données!H91 &amp; ""</f>
        <v/>
      </c>
      <c r="L133" s="49" t="str">
        <f>Données!C91 &amp; " " &amp;Données!D91</f>
        <v xml:space="preserve"> </v>
      </c>
      <c r="M133" s="50" t="str">
        <f>Données!B91 &amp; " " &amp;Données!A91</f>
        <v xml:space="preserve"> </v>
      </c>
      <c r="N133" s="49" t="str">
        <f>TRIM(Données!B91 &amp; " " &amp;Données!A91 &amp; " " &amp; Données!E91 &amp; " " &amp; Données!F91 &amp; " " &amp; Données!G91)</f>
        <v/>
      </c>
      <c r="O133" s="49" t="str">
        <f t="shared" ref="O133:O196" si="68">L133&amp;M133</f>
        <v xml:space="preserve">  </v>
      </c>
      <c r="P133" s="49">
        <f t="shared" si="67"/>
        <v>132</v>
      </c>
      <c r="AC133" s="11" t="s">
        <v>106</v>
      </c>
      <c r="AD133" s="16" t="str">
        <f t="shared" ca="1" si="66"/>
        <v/>
      </c>
      <c r="AE133" s="16" t="str">
        <f t="shared" ca="1" si="59"/>
        <v/>
      </c>
      <c r="AF133" s="16" t="str">
        <f t="shared" ca="1" si="60"/>
        <v/>
      </c>
      <c r="AG133" s="16" t="str">
        <f t="shared" ca="1" si="61"/>
        <v/>
      </c>
      <c r="AH133" s="16" t="str">
        <f t="shared" ca="1" si="62"/>
        <v/>
      </c>
      <c r="AI133" s="16" t="str">
        <f t="shared" ca="1" si="63"/>
        <v/>
      </c>
      <c r="AJ133" s="16" t="str">
        <f t="shared" ca="1" si="64"/>
        <v/>
      </c>
    </row>
    <row r="134" spans="1:36" x14ac:dyDescent="0.15">
      <c r="A134" s="11" t="s">
        <v>107</v>
      </c>
      <c r="B134" s="23" t="str">
        <f t="shared" ca="1" si="53"/>
        <v/>
      </c>
      <c r="C134" s="16" t="str">
        <f t="shared" ca="1" si="54"/>
        <v/>
      </c>
      <c r="D134" s="16" t="str">
        <f t="shared" ca="1" si="65"/>
        <v/>
      </c>
      <c r="E134" s="16" t="str">
        <f t="shared" ca="1" si="55"/>
        <v/>
      </c>
      <c r="F134" s="16" t="str">
        <f t="shared" ca="1" si="56"/>
        <v/>
      </c>
      <c r="G134" s="16" t="str">
        <f t="shared" ca="1" si="57"/>
        <v/>
      </c>
      <c r="H134" s="17" t="str">
        <f t="shared" ca="1" si="58"/>
        <v/>
      </c>
      <c r="I134" s="52" t="str">
        <f>Données!J92 &amp; ""</f>
        <v/>
      </c>
      <c r="J134" s="52" t="str">
        <f>Données!I92 &amp; ""</f>
        <v/>
      </c>
      <c r="K134" s="52" t="str">
        <f>Données!H92 &amp; ""</f>
        <v/>
      </c>
      <c r="L134" s="49" t="str">
        <f>Données!C92 &amp; " " &amp;Données!D92</f>
        <v xml:space="preserve"> </v>
      </c>
      <c r="M134" s="50" t="str">
        <f>Données!B92 &amp; " " &amp;Données!A92</f>
        <v xml:space="preserve"> </v>
      </c>
      <c r="N134" s="49" t="str">
        <f>TRIM(Données!B92 &amp; " " &amp;Données!A92 &amp; " " &amp; Données!E92 &amp; " " &amp; Données!F92 &amp; " " &amp; Données!G92)</f>
        <v/>
      </c>
      <c r="O134" s="49" t="str">
        <f t="shared" si="68"/>
        <v xml:space="preserve">  </v>
      </c>
      <c r="P134" s="49">
        <f t="shared" si="67"/>
        <v>133</v>
      </c>
      <c r="AC134" s="11" t="s">
        <v>107</v>
      </c>
      <c r="AD134" s="16" t="str">
        <f t="shared" ca="1" si="66"/>
        <v/>
      </c>
      <c r="AE134" s="16" t="str">
        <f t="shared" ca="1" si="59"/>
        <v/>
      </c>
      <c r="AF134" s="16" t="str">
        <f t="shared" ca="1" si="60"/>
        <v/>
      </c>
      <c r="AG134" s="16" t="str">
        <f t="shared" ca="1" si="61"/>
        <v/>
      </c>
      <c r="AH134" s="16" t="str">
        <f t="shared" ca="1" si="62"/>
        <v/>
      </c>
      <c r="AI134" s="16" t="str">
        <f t="shared" ca="1" si="63"/>
        <v/>
      </c>
      <c r="AJ134" s="16" t="str">
        <f t="shared" ca="1" si="64"/>
        <v/>
      </c>
    </row>
    <row r="135" spans="1:36" x14ac:dyDescent="0.15">
      <c r="A135" s="11" t="s">
        <v>108</v>
      </c>
      <c r="B135" s="23" t="str">
        <f t="shared" ca="1" si="53"/>
        <v/>
      </c>
      <c r="C135" s="16" t="str">
        <f t="shared" ca="1" si="54"/>
        <v/>
      </c>
      <c r="D135" s="16" t="str">
        <f t="shared" ca="1" si="65"/>
        <v/>
      </c>
      <c r="E135" s="16" t="str">
        <f t="shared" ca="1" si="55"/>
        <v/>
      </c>
      <c r="F135" s="16" t="str">
        <f t="shared" ca="1" si="56"/>
        <v/>
      </c>
      <c r="G135" s="16" t="str">
        <f t="shared" ca="1" si="57"/>
        <v/>
      </c>
      <c r="H135" s="17" t="str">
        <f t="shared" ca="1" si="58"/>
        <v/>
      </c>
      <c r="I135" s="52" t="str">
        <f>Données!J93 &amp; ""</f>
        <v/>
      </c>
      <c r="J135" s="52" t="str">
        <f>Données!I93 &amp; ""</f>
        <v/>
      </c>
      <c r="K135" s="52" t="str">
        <f>Données!H93 &amp; ""</f>
        <v/>
      </c>
      <c r="L135" s="49" t="str">
        <f>Données!C93 &amp; " " &amp;Données!D93</f>
        <v xml:space="preserve"> </v>
      </c>
      <c r="M135" s="50" t="str">
        <f>Données!B93 &amp; " " &amp;Données!A93</f>
        <v xml:space="preserve"> </v>
      </c>
      <c r="N135" s="49" t="str">
        <f>TRIM(Données!B93 &amp; " " &amp;Données!A93 &amp; " " &amp; Données!E93 &amp; " " &amp; Données!F93 &amp; " " &amp; Données!G93)</f>
        <v/>
      </c>
      <c r="O135" s="49" t="str">
        <f t="shared" si="68"/>
        <v xml:space="preserve">  </v>
      </c>
      <c r="P135" s="49">
        <f t="shared" si="67"/>
        <v>134</v>
      </c>
      <c r="AC135" s="11" t="s">
        <v>108</v>
      </c>
      <c r="AD135" s="16" t="str">
        <f t="shared" ca="1" si="66"/>
        <v/>
      </c>
      <c r="AE135" s="16" t="str">
        <f t="shared" ca="1" si="59"/>
        <v/>
      </c>
      <c r="AF135" s="16" t="str">
        <f t="shared" ca="1" si="60"/>
        <v/>
      </c>
      <c r="AG135" s="16" t="str">
        <f t="shared" ca="1" si="61"/>
        <v/>
      </c>
      <c r="AH135" s="16" t="str">
        <f t="shared" ca="1" si="62"/>
        <v/>
      </c>
      <c r="AI135" s="16" t="str">
        <f t="shared" ca="1" si="63"/>
        <v/>
      </c>
      <c r="AJ135" s="16" t="str">
        <f t="shared" ca="1" si="64"/>
        <v/>
      </c>
    </row>
    <row r="136" spans="1:36" x14ac:dyDescent="0.15">
      <c r="A136" s="11" t="s">
        <v>109</v>
      </c>
      <c r="B136" s="23" t="str">
        <f t="shared" ca="1" si="53"/>
        <v/>
      </c>
      <c r="C136" s="16" t="str">
        <f t="shared" ca="1" si="54"/>
        <v/>
      </c>
      <c r="D136" s="16" t="str">
        <f t="shared" ca="1" si="65"/>
        <v/>
      </c>
      <c r="E136" s="16" t="str">
        <f t="shared" ca="1" si="55"/>
        <v/>
      </c>
      <c r="F136" s="16" t="str">
        <f t="shared" ca="1" si="56"/>
        <v/>
      </c>
      <c r="G136" s="16" t="str">
        <f t="shared" ca="1" si="57"/>
        <v/>
      </c>
      <c r="H136" s="17" t="str">
        <f t="shared" ca="1" si="58"/>
        <v/>
      </c>
      <c r="I136" s="52" t="str">
        <f>Données!J94 &amp; ""</f>
        <v/>
      </c>
      <c r="J136" s="52" t="str">
        <f>Données!I94 &amp; ""</f>
        <v/>
      </c>
      <c r="K136" s="52" t="str">
        <f>Données!H94 &amp; ""</f>
        <v/>
      </c>
      <c r="L136" s="49" t="str">
        <f>Données!C94 &amp; " " &amp;Données!D94</f>
        <v xml:space="preserve"> </v>
      </c>
      <c r="M136" s="50" t="str">
        <f>Données!B94 &amp; " " &amp;Données!A94</f>
        <v xml:space="preserve"> </v>
      </c>
      <c r="N136" s="49" t="str">
        <f>TRIM(Données!B94 &amp; " " &amp;Données!A94 &amp; " " &amp; Données!E94 &amp; " " &amp; Données!F94 &amp; " " &amp; Données!G94)</f>
        <v/>
      </c>
      <c r="O136" s="49" t="str">
        <f t="shared" si="68"/>
        <v xml:space="preserve">  </v>
      </c>
      <c r="P136" s="49">
        <f t="shared" si="67"/>
        <v>135</v>
      </c>
      <c r="AC136" s="11" t="s">
        <v>109</v>
      </c>
      <c r="AD136" s="16" t="str">
        <f t="shared" ca="1" si="66"/>
        <v/>
      </c>
      <c r="AE136" s="16" t="str">
        <f t="shared" ca="1" si="59"/>
        <v/>
      </c>
      <c r="AF136" s="16" t="str">
        <f t="shared" ca="1" si="60"/>
        <v/>
      </c>
      <c r="AG136" s="16" t="str">
        <f t="shared" ca="1" si="61"/>
        <v/>
      </c>
      <c r="AH136" s="16" t="str">
        <f t="shared" ca="1" si="62"/>
        <v/>
      </c>
      <c r="AI136" s="16" t="str">
        <f t="shared" ca="1" si="63"/>
        <v/>
      </c>
      <c r="AJ136" s="16" t="str">
        <f t="shared" ca="1" si="64"/>
        <v/>
      </c>
    </row>
    <row r="137" spans="1:36" x14ac:dyDescent="0.15">
      <c r="A137" s="11" t="s">
        <v>110</v>
      </c>
      <c r="B137" s="23" t="str">
        <f t="shared" ca="1" si="53"/>
        <v/>
      </c>
      <c r="C137" s="16" t="str">
        <f t="shared" ca="1" si="54"/>
        <v/>
      </c>
      <c r="D137" s="16" t="str">
        <f t="shared" ca="1" si="65"/>
        <v/>
      </c>
      <c r="E137" s="16" t="str">
        <f t="shared" ca="1" si="55"/>
        <v/>
      </c>
      <c r="F137" s="16" t="str">
        <f t="shared" ca="1" si="56"/>
        <v/>
      </c>
      <c r="G137" s="16" t="str">
        <f t="shared" ca="1" si="57"/>
        <v/>
      </c>
      <c r="H137" s="17" t="str">
        <f t="shared" ca="1" si="58"/>
        <v/>
      </c>
      <c r="I137" s="52" t="str">
        <f>Données!J95 &amp; ""</f>
        <v/>
      </c>
      <c r="J137" s="52" t="str">
        <f>Données!I95 &amp; ""</f>
        <v/>
      </c>
      <c r="K137" s="52" t="str">
        <f>Données!H95 &amp; ""</f>
        <v/>
      </c>
      <c r="L137" s="49" t="str">
        <f>Données!C95 &amp; " " &amp;Données!D95</f>
        <v xml:space="preserve"> </v>
      </c>
      <c r="M137" s="50" t="str">
        <f>Données!B95 &amp; " " &amp;Données!A95</f>
        <v xml:space="preserve"> </v>
      </c>
      <c r="N137" s="49" t="str">
        <f>TRIM(Données!B95 &amp; " " &amp;Données!A95 &amp; " " &amp; Données!E95 &amp; " " &amp; Données!F95 &amp; " " &amp; Données!G95)</f>
        <v/>
      </c>
      <c r="O137" s="49" t="str">
        <f t="shared" si="68"/>
        <v xml:space="preserve">  </v>
      </c>
      <c r="P137" s="49">
        <f t="shared" si="67"/>
        <v>136</v>
      </c>
      <c r="AC137" s="11" t="s">
        <v>110</v>
      </c>
      <c r="AD137" s="16" t="str">
        <f t="shared" ca="1" si="66"/>
        <v/>
      </c>
      <c r="AE137" s="16" t="str">
        <f t="shared" ca="1" si="59"/>
        <v/>
      </c>
      <c r="AF137" s="16" t="str">
        <f t="shared" ca="1" si="60"/>
        <v/>
      </c>
      <c r="AG137" s="16" t="str">
        <f t="shared" ca="1" si="61"/>
        <v/>
      </c>
      <c r="AH137" s="16" t="str">
        <f t="shared" ca="1" si="62"/>
        <v/>
      </c>
      <c r="AI137" s="16" t="str">
        <f t="shared" ca="1" si="63"/>
        <v/>
      </c>
      <c r="AJ137" s="16" t="str">
        <f t="shared" ca="1" si="64"/>
        <v/>
      </c>
    </row>
    <row r="138" spans="1:36" x14ac:dyDescent="0.15">
      <c r="A138" s="11" t="s">
        <v>111</v>
      </c>
      <c r="B138" s="23" t="str">
        <f t="shared" ca="1" si="53"/>
        <v/>
      </c>
      <c r="C138" s="16" t="str">
        <f t="shared" ca="1" si="54"/>
        <v/>
      </c>
      <c r="D138" s="16" t="str">
        <f t="shared" ca="1" si="65"/>
        <v/>
      </c>
      <c r="E138" s="16" t="str">
        <f t="shared" ca="1" si="55"/>
        <v/>
      </c>
      <c r="F138" s="16" t="str">
        <f t="shared" ca="1" si="56"/>
        <v/>
      </c>
      <c r="G138" s="16" t="str">
        <f t="shared" ca="1" si="57"/>
        <v/>
      </c>
      <c r="H138" s="17" t="str">
        <f t="shared" ca="1" si="58"/>
        <v/>
      </c>
      <c r="I138" s="52" t="str">
        <f>Données!J96 &amp; ""</f>
        <v/>
      </c>
      <c r="J138" s="52" t="str">
        <f>Données!I96 &amp; ""</f>
        <v/>
      </c>
      <c r="K138" s="52" t="str">
        <f>Données!H96 &amp; ""</f>
        <v/>
      </c>
      <c r="L138" s="49" t="str">
        <f>Données!C96 &amp; " " &amp;Données!D96</f>
        <v xml:space="preserve"> </v>
      </c>
      <c r="M138" s="50" t="str">
        <f>Données!B96 &amp; " " &amp;Données!A96</f>
        <v xml:space="preserve"> </v>
      </c>
      <c r="N138" s="49" t="str">
        <f>TRIM(Données!B96 &amp; " " &amp;Données!A96 &amp; " " &amp; Données!E96 &amp; " " &amp; Données!F96 &amp; " " &amp; Données!G96)</f>
        <v/>
      </c>
      <c r="O138" s="49" t="str">
        <f t="shared" si="68"/>
        <v xml:space="preserve">  </v>
      </c>
      <c r="P138" s="49">
        <f t="shared" si="67"/>
        <v>137</v>
      </c>
      <c r="AC138" s="11" t="s">
        <v>111</v>
      </c>
      <c r="AD138" s="16" t="str">
        <f t="shared" ca="1" si="66"/>
        <v/>
      </c>
      <c r="AE138" s="16" t="str">
        <f t="shared" ca="1" si="59"/>
        <v/>
      </c>
      <c r="AF138" s="16" t="str">
        <f t="shared" ca="1" si="60"/>
        <v/>
      </c>
      <c r="AG138" s="16" t="str">
        <f t="shared" ca="1" si="61"/>
        <v/>
      </c>
      <c r="AH138" s="16" t="str">
        <f t="shared" ca="1" si="62"/>
        <v/>
      </c>
      <c r="AI138" s="16" t="str">
        <f t="shared" ca="1" si="63"/>
        <v/>
      </c>
      <c r="AJ138" s="16" t="str">
        <f t="shared" ca="1" si="64"/>
        <v/>
      </c>
    </row>
    <row r="139" spans="1:36" x14ac:dyDescent="0.15">
      <c r="A139" s="11" t="s">
        <v>83</v>
      </c>
      <c r="B139" s="23" t="str">
        <f t="shared" ca="1" si="53"/>
        <v/>
      </c>
      <c r="C139" s="16" t="str">
        <f t="shared" ca="1" si="54"/>
        <v/>
      </c>
      <c r="D139" s="16" t="str">
        <f t="shared" ca="1" si="65"/>
        <v/>
      </c>
      <c r="E139" s="16" t="str">
        <f t="shared" ca="1" si="55"/>
        <v/>
      </c>
      <c r="F139" s="16" t="str">
        <f t="shared" ca="1" si="56"/>
        <v/>
      </c>
      <c r="G139" s="16" t="str">
        <f t="shared" ca="1" si="57"/>
        <v/>
      </c>
      <c r="H139" s="17" t="str">
        <f t="shared" ca="1" si="58"/>
        <v/>
      </c>
      <c r="I139" s="52" t="str">
        <f>Données!J97 &amp; ""</f>
        <v/>
      </c>
      <c r="J139" s="52" t="str">
        <f>Données!I97 &amp; ""</f>
        <v/>
      </c>
      <c r="K139" s="52" t="str">
        <f>Données!H97 &amp; ""</f>
        <v/>
      </c>
      <c r="L139" s="49" t="str">
        <f>Données!C97 &amp; " " &amp;Données!D97</f>
        <v xml:space="preserve"> </v>
      </c>
      <c r="M139" s="50" t="str">
        <f>Données!B97 &amp; " " &amp;Données!A97</f>
        <v xml:space="preserve"> </v>
      </c>
      <c r="N139" s="49" t="str">
        <f>TRIM(Données!B97 &amp; " " &amp;Données!A97 &amp; " " &amp; Données!E97 &amp; " " &amp; Données!F97 &amp; " " &amp; Données!G97)</f>
        <v/>
      </c>
      <c r="O139" s="49" t="str">
        <f t="shared" si="68"/>
        <v xml:space="preserve">  </v>
      </c>
      <c r="P139" s="49">
        <f t="shared" si="67"/>
        <v>138</v>
      </c>
      <c r="AC139" s="11" t="s">
        <v>83</v>
      </c>
      <c r="AD139" s="16" t="str">
        <f t="shared" ca="1" si="66"/>
        <v/>
      </c>
      <c r="AE139" s="16" t="str">
        <f t="shared" ca="1" si="59"/>
        <v/>
      </c>
      <c r="AF139" s="16" t="str">
        <f t="shared" ca="1" si="60"/>
        <v/>
      </c>
      <c r="AG139" s="16" t="str">
        <f t="shared" ca="1" si="61"/>
        <v/>
      </c>
      <c r="AH139" s="16" t="str">
        <f t="shared" ca="1" si="62"/>
        <v/>
      </c>
      <c r="AI139" s="16" t="str">
        <f t="shared" ca="1" si="63"/>
        <v/>
      </c>
      <c r="AJ139" s="16" t="str">
        <f t="shared" ca="1" si="64"/>
        <v/>
      </c>
    </row>
    <row r="140" spans="1:36" x14ac:dyDescent="0.15">
      <c r="A140" s="11" t="s">
        <v>84</v>
      </c>
      <c r="B140" s="23" t="str">
        <f t="shared" ca="1" si="53"/>
        <v/>
      </c>
      <c r="C140" s="16" t="str">
        <f t="shared" ca="1" si="54"/>
        <v/>
      </c>
      <c r="D140" s="16" t="str">
        <f t="shared" ca="1" si="65"/>
        <v/>
      </c>
      <c r="E140" s="16" t="str">
        <f t="shared" ca="1" si="55"/>
        <v/>
      </c>
      <c r="F140" s="16" t="str">
        <f t="shared" ca="1" si="56"/>
        <v/>
      </c>
      <c r="G140" s="16" t="str">
        <f t="shared" ca="1" si="57"/>
        <v/>
      </c>
      <c r="H140" s="17" t="str">
        <f t="shared" ca="1" si="58"/>
        <v/>
      </c>
      <c r="I140" s="52" t="str">
        <f>Données!J98 &amp; ""</f>
        <v/>
      </c>
      <c r="J140" s="52" t="str">
        <f>Données!I98 &amp; ""</f>
        <v/>
      </c>
      <c r="K140" s="52" t="str">
        <f>Données!H98 &amp; ""</f>
        <v/>
      </c>
      <c r="L140" s="49" t="str">
        <f>Données!C98 &amp; " " &amp;Données!D98</f>
        <v xml:space="preserve"> </v>
      </c>
      <c r="M140" s="50" t="str">
        <f>Données!B98 &amp; " " &amp;Données!A98</f>
        <v xml:space="preserve"> </v>
      </c>
      <c r="N140" s="49" t="str">
        <f>TRIM(Données!B98 &amp; " " &amp;Données!A98 &amp; " " &amp; Données!E98 &amp; " " &amp; Données!F98 &amp; " " &amp; Données!G98)</f>
        <v/>
      </c>
      <c r="O140" s="49" t="str">
        <f t="shared" si="68"/>
        <v xml:space="preserve">  </v>
      </c>
      <c r="P140" s="49">
        <f t="shared" si="67"/>
        <v>139</v>
      </c>
      <c r="AC140" s="11" t="s">
        <v>84</v>
      </c>
      <c r="AD140" s="16" t="str">
        <f t="shared" ca="1" si="66"/>
        <v/>
      </c>
      <c r="AE140" s="16" t="str">
        <f t="shared" ca="1" si="59"/>
        <v/>
      </c>
      <c r="AF140" s="16" t="str">
        <f t="shared" ca="1" si="60"/>
        <v/>
      </c>
      <c r="AG140" s="16" t="str">
        <f t="shared" ca="1" si="61"/>
        <v/>
      </c>
      <c r="AH140" s="16" t="str">
        <f t="shared" ca="1" si="62"/>
        <v/>
      </c>
      <c r="AI140" s="16" t="str">
        <f t="shared" ca="1" si="63"/>
        <v/>
      </c>
      <c r="AJ140" s="16" t="str">
        <f t="shared" ca="1" si="64"/>
        <v/>
      </c>
    </row>
    <row r="141" spans="1:36" x14ac:dyDescent="0.15">
      <c r="A141" s="12" t="s">
        <v>85</v>
      </c>
      <c r="B141" s="24" t="str">
        <f t="shared" ca="1" si="53"/>
        <v/>
      </c>
      <c r="C141" s="18" t="str">
        <f t="shared" ca="1" si="54"/>
        <v/>
      </c>
      <c r="D141" s="18" t="str">
        <f t="shared" ca="1" si="65"/>
        <v/>
      </c>
      <c r="E141" s="18" t="str">
        <f t="shared" ca="1" si="55"/>
        <v/>
      </c>
      <c r="F141" s="18" t="str">
        <f t="shared" ca="1" si="56"/>
        <v/>
      </c>
      <c r="G141" s="18" t="str">
        <f t="shared" ca="1" si="57"/>
        <v/>
      </c>
      <c r="H141" s="19" t="str">
        <f t="shared" ca="1" si="58"/>
        <v/>
      </c>
      <c r="I141" s="52" t="str">
        <f>Données!J99 &amp; ""</f>
        <v/>
      </c>
      <c r="J141" s="52" t="str">
        <f>Données!I99 &amp; ""</f>
        <v/>
      </c>
      <c r="K141" s="52" t="str">
        <f>Données!H99 &amp; ""</f>
        <v/>
      </c>
      <c r="L141" s="49" t="str">
        <f>Données!C99 &amp; " " &amp;Données!D99</f>
        <v xml:space="preserve"> </v>
      </c>
      <c r="M141" s="50" t="str">
        <f>Données!B99 &amp; " " &amp;Données!A99</f>
        <v xml:space="preserve"> </v>
      </c>
      <c r="N141" s="49" t="str">
        <f>TRIM(Données!B99 &amp; " " &amp;Données!A99 &amp; " " &amp; Données!E99 &amp; " " &amp; Données!F99 &amp; " " &amp; Données!G99)</f>
        <v/>
      </c>
      <c r="O141" s="49" t="str">
        <f t="shared" si="68"/>
        <v xml:space="preserve">  </v>
      </c>
      <c r="P141" s="49">
        <f t="shared" si="67"/>
        <v>140</v>
      </c>
      <c r="AC141" s="12" t="s">
        <v>85</v>
      </c>
      <c r="AD141" s="16" t="str">
        <f t="shared" ca="1" si="66"/>
        <v/>
      </c>
      <c r="AE141" s="16" t="str">
        <f t="shared" ca="1" si="59"/>
        <v/>
      </c>
      <c r="AF141" s="16" t="str">
        <f t="shared" ca="1" si="60"/>
        <v/>
      </c>
      <c r="AG141" s="16" t="str">
        <f t="shared" ca="1" si="61"/>
        <v/>
      </c>
      <c r="AH141" s="16" t="str">
        <f t="shared" ca="1" si="62"/>
        <v/>
      </c>
      <c r="AI141" s="16" t="str">
        <f t="shared" ca="1" si="63"/>
        <v/>
      </c>
      <c r="AJ141" s="16" t="str">
        <f t="shared" ca="1" si="64"/>
        <v/>
      </c>
    </row>
    <row r="142" spans="1:36" x14ac:dyDescent="0.15">
      <c r="I142" s="52" t="str">
        <f>Données!J100 &amp; ""</f>
        <v/>
      </c>
      <c r="J142" s="52" t="str">
        <f>Données!I100 &amp; ""</f>
        <v/>
      </c>
      <c r="K142" s="52" t="str">
        <f>Données!H100 &amp; ""</f>
        <v/>
      </c>
      <c r="L142" s="49" t="str">
        <f>Données!C100 &amp; " " &amp;Données!D100</f>
        <v xml:space="preserve"> </v>
      </c>
      <c r="M142" s="50" t="str">
        <f>Données!B100 &amp; " " &amp;Données!A100</f>
        <v xml:space="preserve"> </v>
      </c>
      <c r="N142" s="49" t="str">
        <f>TRIM(Données!B100 &amp; " " &amp;Données!A100 &amp; " " &amp; Données!E100 &amp; " " &amp; Données!F100 &amp; " " &amp; Données!G100)</f>
        <v/>
      </c>
      <c r="O142" s="49" t="str">
        <f t="shared" si="68"/>
        <v xml:space="preserve">  </v>
      </c>
      <c r="P142" s="49">
        <f t="shared" si="67"/>
        <v>141</v>
      </c>
    </row>
    <row r="143" spans="1:36" x14ac:dyDescent="0.15">
      <c r="A143" t="s">
        <v>190</v>
      </c>
      <c r="I143" s="52" t="str">
        <f>Données!J101 &amp; ""</f>
        <v/>
      </c>
      <c r="J143" s="52" t="str">
        <f>Données!I101 &amp; ""</f>
        <v/>
      </c>
      <c r="K143" s="52" t="str">
        <f>Données!H101 &amp; ""</f>
        <v/>
      </c>
      <c r="L143" s="49" t="str">
        <f>Données!C101 &amp; " " &amp;Données!D101</f>
        <v xml:space="preserve"> </v>
      </c>
      <c r="M143" s="50" t="str">
        <f>Données!B101 &amp; " " &amp;Données!A101</f>
        <v xml:space="preserve"> </v>
      </c>
      <c r="N143" s="49" t="str">
        <f>TRIM(Données!B101 &amp; " " &amp;Données!A101 &amp; " " &amp; Données!E101 &amp; " " &amp; Données!F101 &amp; " " &amp; Données!G101)</f>
        <v/>
      </c>
      <c r="O143" s="49" t="str">
        <f t="shared" si="68"/>
        <v xml:space="preserve">  </v>
      </c>
      <c r="P143" s="49">
        <f t="shared" si="67"/>
        <v>142</v>
      </c>
      <c r="AC143" t="s">
        <v>86</v>
      </c>
    </row>
    <row r="144" spans="1:36" x14ac:dyDescent="0.15">
      <c r="I144" s="52" t="str">
        <f>Données!J102 &amp; ""</f>
        <v/>
      </c>
      <c r="J144" s="52" t="str">
        <f>Données!I102 &amp; ""</f>
        <v/>
      </c>
      <c r="K144" s="52" t="str">
        <f>Données!H102 &amp; ""</f>
        <v/>
      </c>
      <c r="L144" s="49" t="str">
        <f>Données!C102 &amp; " " &amp;Données!D102</f>
        <v xml:space="preserve"> </v>
      </c>
      <c r="M144" s="50" t="str">
        <f>Données!B102 &amp; " " &amp;Données!A102</f>
        <v xml:space="preserve"> </v>
      </c>
      <c r="N144" s="49" t="str">
        <f>TRIM(Données!B102 &amp; " " &amp;Données!A102 &amp; " " &amp; Données!E102 &amp; " " &amp; Données!F102 &amp; " " &amp; Données!G102)</f>
        <v/>
      </c>
      <c r="O144" s="49" t="str">
        <f t="shared" si="68"/>
        <v xml:space="preserve">  </v>
      </c>
      <c r="P144" s="49">
        <f t="shared" si="67"/>
        <v>143</v>
      </c>
    </row>
    <row r="145" spans="1:16" x14ac:dyDescent="0.15">
      <c r="I145" s="52" t="str">
        <f>Données!J103 &amp; ""</f>
        <v/>
      </c>
      <c r="J145" s="52" t="str">
        <f>Données!I103 &amp; ""</f>
        <v/>
      </c>
      <c r="K145" s="52" t="str">
        <f>Données!H103 &amp; ""</f>
        <v/>
      </c>
      <c r="L145" s="49" t="str">
        <f>Données!C103 &amp; " " &amp;Données!D103</f>
        <v xml:space="preserve"> </v>
      </c>
      <c r="M145" s="50" t="str">
        <f>Données!B103 &amp; " " &amp;Données!A103</f>
        <v xml:space="preserve"> </v>
      </c>
      <c r="N145" s="49" t="str">
        <f>TRIM(Données!B103 &amp; " " &amp;Données!A103 &amp; " " &amp; Données!E103 &amp; " " &amp; Données!F103 &amp; " " &amp; Données!G103)</f>
        <v/>
      </c>
      <c r="O145" s="49" t="str">
        <f t="shared" si="68"/>
        <v xml:space="preserve">  </v>
      </c>
      <c r="P145" s="49">
        <f t="shared" si="67"/>
        <v>144</v>
      </c>
    </row>
    <row r="146" spans="1:16" x14ac:dyDescent="0.15">
      <c r="A146" s="2"/>
      <c r="B146" s="15" t="s">
        <v>225</v>
      </c>
      <c r="C146" s="15" t="s">
        <v>207</v>
      </c>
      <c r="D146" s="15" t="s">
        <v>226</v>
      </c>
      <c r="E146" s="15" t="s">
        <v>227</v>
      </c>
      <c r="F146" s="15" t="s">
        <v>228</v>
      </c>
      <c r="G146" s="15" t="s">
        <v>229</v>
      </c>
      <c r="H146" s="15" t="s">
        <v>230</v>
      </c>
      <c r="I146" s="52" t="str">
        <f>Données!J104 &amp; ""</f>
        <v/>
      </c>
      <c r="J146" s="52" t="str">
        <f>Données!I104 &amp; ""</f>
        <v/>
      </c>
      <c r="K146" s="52" t="str">
        <f>Données!H104 &amp; ""</f>
        <v/>
      </c>
      <c r="L146" s="49" t="str">
        <f>Données!C104 &amp; " " &amp;Données!D104</f>
        <v xml:space="preserve"> </v>
      </c>
      <c r="M146" s="50" t="str">
        <f>Données!B104 &amp; " " &amp;Données!A104</f>
        <v xml:space="preserve"> </v>
      </c>
      <c r="N146" s="49" t="str">
        <f>TRIM(Données!B104 &amp; " " &amp;Données!A104 &amp; " " &amp; Données!E104 &amp; " " &amp; Données!F104 &amp; " " &amp; Données!G104)</f>
        <v/>
      </c>
      <c r="O146" s="49" t="str">
        <f t="shared" si="68"/>
        <v xml:space="preserve">  </v>
      </c>
      <c r="P146" s="49">
        <f t="shared" si="67"/>
        <v>145</v>
      </c>
    </row>
    <row r="147" spans="1:16" x14ac:dyDescent="0.15">
      <c r="A147" s="11" t="s">
        <v>98</v>
      </c>
      <c r="B147" s="2" t="str">
        <f t="shared" ref="B147:B170" ca="1" si="69">IFERROR("$L$"&amp; (VLOOKUP(U2 &amp; B118,$O$2:$P$500,2,FALSE)+2) &amp; ":$N$500","")</f>
        <v/>
      </c>
      <c r="C147" s="13" t="str">
        <f t="shared" ref="C147:C170" ca="1" si="70">IFERROR("$L$"&amp; (VLOOKUP(V2 &amp; C118,$O$2:$P$500,2,FALSE)+2) &amp; ":$N$500","")</f>
        <v/>
      </c>
      <c r="D147" s="13" t="str">
        <f ca="1">IFERROR("$L$"&amp; (VLOOKUP(W2 &amp; D118,$O$2:$P$500,2,FALSE)+2) &amp; ":$N$500","")</f>
        <v/>
      </c>
      <c r="E147" s="13" t="str">
        <f t="shared" ref="E147:E170" ca="1" si="71">IFERROR("$L$"&amp; (VLOOKUP(X2 &amp; E118,$O$2:$P$500,2,FALSE)+2) &amp; ":$N$500","")</f>
        <v/>
      </c>
      <c r="F147" s="13" t="str">
        <f t="shared" ref="F147:F170" ca="1" si="72">IFERROR("$L$"&amp; (VLOOKUP(Y2 &amp; F118,$O$2:$P$500,2,FALSE)+2) &amp; ":$N$500","")</f>
        <v/>
      </c>
      <c r="G147" s="13" t="str">
        <f t="shared" ref="G147:G170" ca="1" si="73">IFERROR("$L$"&amp; (VLOOKUP(Z2 &amp; G118,$O$2:$P$500,2,FALSE)+2) &amp; ":$N$500","")</f>
        <v/>
      </c>
      <c r="H147" s="14" t="str">
        <f t="shared" ref="H147:H170" ca="1" si="74">IFERROR("$L$"&amp; (VLOOKUP(AA2 &amp; H118,$O$2:$P$500,2,FALSE)+2) &amp; ":$N$500","")</f>
        <v/>
      </c>
      <c r="I147" s="52" t="str">
        <f>Données!J105 &amp; ""</f>
        <v/>
      </c>
      <c r="J147" s="52" t="str">
        <f>Données!I105 &amp; ""</f>
        <v/>
      </c>
      <c r="K147" s="52" t="str">
        <f>Données!H105 &amp; ""</f>
        <v/>
      </c>
      <c r="L147" s="49" t="str">
        <f>Données!C105 &amp; " " &amp;Données!D105</f>
        <v xml:space="preserve"> </v>
      </c>
      <c r="M147" s="50" t="str">
        <f>Données!B105 &amp; " " &amp;Données!A105</f>
        <v xml:space="preserve"> </v>
      </c>
      <c r="N147" s="49" t="str">
        <f>TRIM(Données!B105 &amp; " " &amp;Données!A105 &amp; " " &amp; Données!E105 &amp; " " &amp; Données!F105 &amp; " " &amp; Données!G105)</f>
        <v/>
      </c>
      <c r="O147" s="49" t="str">
        <f t="shared" si="68"/>
        <v xml:space="preserve">  </v>
      </c>
      <c r="P147" s="49">
        <f t="shared" si="67"/>
        <v>146</v>
      </c>
    </row>
    <row r="148" spans="1:16" x14ac:dyDescent="0.15">
      <c r="A148" s="11" t="s">
        <v>99</v>
      </c>
      <c r="B148" s="3" t="str">
        <f t="shared" ca="1" si="69"/>
        <v/>
      </c>
      <c r="C148" s="5" t="str">
        <f t="shared" ca="1" si="70"/>
        <v/>
      </c>
      <c r="D148" s="5" t="str">
        <f t="shared" ref="D148:D170" ca="1" si="75">IFERROR("$L$"&amp; (VLOOKUP(W3 &amp; D119,$O$2:$P$500,2,FALSE)+2) &amp; ":$N$500","")</f>
        <v/>
      </c>
      <c r="E148" s="5" t="str">
        <f t="shared" ca="1" si="71"/>
        <v/>
      </c>
      <c r="F148" s="5" t="str">
        <f t="shared" ca="1" si="72"/>
        <v/>
      </c>
      <c r="G148" s="5" t="str">
        <f t="shared" ca="1" si="73"/>
        <v/>
      </c>
      <c r="H148" s="6" t="str">
        <f t="shared" ca="1" si="74"/>
        <v/>
      </c>
      <c r="I148" s="52" t="str">
        <f>Données!J106 &amp; ""</f>
        <v/>
      </c>
      <c r="J148" s="52" t="str">
        <f>Données!I106 &amp; ""</f>
        <v/>
      </c>
      <c r="K148" s="52" t="str">
        <f>Données!H106 &amp; ""</f>
        <v/>
      </c>
      <c r="L148" s="49" t="str">
        <f>Données!C106 &amp; " " &amp;Données!D106</f>
        <v xml:space="preserve"> </v>
      </c>
      <c r="M148" s="50" t="str">
        <f>Données!B106 &amp; " " &amp;Données!A106</f>
        <v xml:space="preserve"> </v>
      </c>
      <c r="N148" s="49" t="str">
        <f>TRIM(Données!B106 &amp; " " &amp;Données!A106 &amp; " " &amp; Données!E106 &amp; " " &amp; Données!F106 &amp; " " &amp; Données!G106)</f>
        <v/>
      </c>
      <c r="O148" s="49" t="str">
        <f t="shared" si="68"/>
        <v xml:space="preserve">  </v>
      </c>
      <c r="P148" s="49">
        <f t="shared" si="67"/>
        <v>147</v>
      </c>
    </row>
    <row r="149" spans="1:16" x14ac:dyDescent="0.15">
      <c r="A149" s="11" t="s">
        <v>213</v>
      </c>
      <c r="B149" s="3" t="str">
        <f t="shared" ca="1" si="69"/>
        <v/>
      </c>
      <c r="C149" s="5" t="str">
        <f t="shared" ca="1" si="70"/>
        <v/>
      </c>
      <c r="D149" s="5" t="str">
        <f t="shared" ca="1" si="75"/>
        <v/>
      </c>
      <c r="E149" s="5" t="str">
        <f t="shared" ca="1" si="71"/>
        <v/>
      </c>
      <c r="F149" s="5" t="str">
        <f t="shared" ca="1" si="72"/>
        <v/>
      </c>
      <c r="G149" s="5" t="str">
        <f t="shared" ca="1" si="73"/>
        <v/>
      </c>
      <c r="H149" s="6" t="str">
        <f t="shared" ca="1" si="74"/>
        <v/>
      </c>
      <c r="I149" s="52" t="str">
        <f>Données!J107 &amp; ""</f>
        <v/>
      </c>
      <c r="J149" s="52" t="str">
        <f>Données!I107 &amp; ""</f>
        <v/>
      </c>
      <c r="K149" s="52" t="str">
        <f>Données!H107 &amp; ""</f>
        <v/>
      </c>
      <c r="L149" s="49" t="str">
        <f>Données!C107 &amp; " " &amp;Données!D107</f>
        <v xml:space="preserve"> </v>
      </c>
      <c r="M149" s="50" t="str">
        <f>Données!B107 &amp; " " &amp;Données!A107</f>
        <v xml:space="preserve"> </v>
      </c>
      <c r="N149" s="49" t="str">
        <f>TRIM(Données!B107 &amp; " " &amp;Données!A107 &amp; " " &amp; Données!E107 &amp; " " &amp; Données!F107 &amp; " " &amp; Données!G107)</f>
        <v/>
      </c>
      <c r="O149" s="49" t="str">
        <f t="shared" si="68"/>
        <v xml:space="preserve">  </v>
      </c>
      <c r="P149" s="49">
        <f t="shared" si="67"/>
        <v>148</v>
      </c>
    </row>
    <row r="150" spans="1:16" x14ac:dyDescent="0.15">
      <c r="A150" s="11" t="s">
        <v>214</v>
      </c>
      <c r="B150" s="3" t="str">
        <f t="shared" ca="1" si="69"/>
        <v/>
      </c>
      <c r="C150" s="5" t="str">
        <f t="shared" ca="1" si="70"/>
        <v/>
      </c>
      <c r="D150" s="5" t="str">
        <f t="shared" ca="1" si="75"/>
        <v/>
      </c>
      <c r="E150" s="5" t="str">
        <f t="shared" ca="1" si="71"/>
        <v/>
      </c>
      <c r="F150" s="5" t="str">
        <f t="shared" ca="1" si="72"/>
        <v/>
      </c>
      <c r="G150" s="5" t="str">
        <f t="shared" ca="1" si="73"/>
        <v/>
      </c>
      <c r="H150" s="6" t="str">
        <f t="shared" ca="1" si="74"/>
        <v/>
      </c>
      <c r="I150" s="52" t="str">
        <f>Données!J108 &amp; ""</f>
        <v/>
      </c>
      <c r="J150" s="52" t="str">
        <f>Données!I108 &amp; ""</f>
        <v/>
      </c>
      <c r="K150" s="52" t="str">
        <f>Données!H108 &amp; ""</f>
        <v/>
      </c>
      <c r="L150" s="49" t="str">
        <f>Données!C108 &amp; " " &amp;Données!D108</f>
        <v xml:space="preserve"> </v>
      </c>
      <c r="M150" s="50" t="str">
        <f>Données!B108 &amp; " " &amp;Données!A108</f>
        <v xml:space="preserve"> </v>
      </c>
      <c r="N150" s="49" t="str">
        <f>TRIM(Données!B108 &amp; " " &amp;Données!A108 &amp; " " &amp; Données!E108 &amp; " " &amp; Données!F108 &amp; " " &amp; Données!G108)</f>
        <v/>
      </c>
      <c r="O150" s="49" t="str">
        <f t="shared" si="68"/>
        <v xml:space="preserve">  </v>
      </c>
      <c r="P150" s="49">
        <f t="shared" si="67"/>
        <v>149</v>
      </c>
    </row>
    <row r="151" spans="1:16" x14ac:dyDescent="0.15">
      <c r="A151" s="11" t="s">
        <v>215</v>
      </c>
      <c r="B151" s="3" t="str">
        <f t="shared" ca="1" si="69"/>
        <v/>
      </c>
      <c r="C151" s="5" t="str">
        <f t="shared" ca="1" si="70"/>
        <v/>
      </c>
      <c r="D151" s="5" t="str">
        <f t="shared" ca="1" si="75"/>
        <v/>
      </c>
      <c r="E151" s="5" t="str">
        <f t="shared" ca="1" si="71"/>
        <v/>
      </c>
      <c r="F151" s="5" t="str">
        <f t="shared" ca="1" si="72"/>
        <v/>
      </c>
      <c r="G151" s="5" t="str">
        <f t="shared" ca="1" si="73"/>
        <v/>
      </c>
      <c r="H151" s="6" t="str">
        <f t="shared" ca="1" si="74"/>
        <v/>
      </c>
      <c r="I151" s="52" t="str">
        <f>Données!J109 &amp; ""</f>
        <v/>
      </c>
      <c r="J151" s="52" t="str">
        <f>Données!I109 &amp; ""</f>
        <v/>
      </c>
      <c r="K151" s="52" t="str">
        <f>Données!H109 &amp; ""</f>
        <v/>
      </c>
      <c r="L151" s="49" t="str">
        <f>Données!C109 &amp; " " &amp;Données!D109</f>
        <v xml:space="preserve"> </v>
      </c>
      <c r="M151" s="50" t="str">
        <f>Données!B109 &amp; " " &amp;Données!A109</f>
        <v xml:space="preserve"> </v>
      </c>
      <c r="N151" s="49" t="str">
        <f>TRIM(Données!B109 &amp; " " &amp;Données!A109 &amp; " " &amp; Données!E109 &amp; " " &amp; Données!F109 &amp; " " &amp; Données!G109)</f>
        <v/>
      </c>
      <c r="O151" s="49" t="str">
        <f t="shared" si="68"/>
        <v xml:space="preserve">  </v>
      </c>
      <c r="P151" s="49">
        <f t="shared" si="67"/>
        <v>150</v>
      </c>
    </row>
    <row r="152" spans="1:16" x14ac:dyDescent="0.15">
      <c r="A152" s="11" t="s">
        <v>216</v>
      </c>
      <c r="B152" s="3" t="str">
        <f t="shared" ca="1" si="69"/>
        <v/>
      </c>
      <c r="C152" s="5" t="str">
        <f t="shared" ca="1" si="70"/>
        <v/>
      </c>
      <c r="D152" s="5" t="str">
        <f t="shared" ca="1" si="75"/>
        <v/>
      </c>
      <c r="E152" s="5" t="str">
        <f t="shared" ca="1" si="71"/>
        <v/>
      </c>
      <c r="F152" s="5" t="str">
        <f t="shared" ca="1" si="72"/>
        <v/>
      </c>
      <c r="G152" s="5" t="str">
        <f t="shared" ca="1" si="73"/>
        <v/>
      </c>
      <c r="H152" s="6" t="str">
        <f t="shared" ca="1" si="74"/>
        <v/>
      </c>
      <c r="I152" s="52" t="str">
        <f>Données!J110 &amp; ""</f>
        <v/>
      </c>
      <c r="J152" s="52" t="str">
        <f>Données!I110 &amp; ""</f>
        <v/>
      </c>
      <c r="K152" s="52" t="str">
        <f>Données!H110 &amp; ""</f>
        <v/>
      </c>
      <c r="L152" s="49" t="str">
        <f>Données!C110 &amp; " " &amp;Données!D110</f>
        <v xml:space="preserve"> </v>
      </c>
      <c r="M152" s="50" t="str">
        <f>Données!B110 &amp; " " &amp;Données!A110</f>
        <v xml:space="preserve"> </v>
      </c>
      <c r="N152" s="49" t="str">
        <f>TRIM(Données!B110 &amp; " " &amp;Données!A110 &amp; " " &amp; Données!E110 &amp; " " &amp; Données!F110 &amp; " " &amp; Données!G110)</f>
        <v/>
      </c>
      <c r="O152" s="49" t="str">
        <f t="shared" si="68"/>
        <v xml:space="preserve">  </v>
      </c>
      <c r="P152" s="49">
        <f t="shared" si="67"/>
        <v>151</v>
      </c>
    </row>
    <row r="153" spans="1:16" x14ac:dyDescent="0.15">
      <c r="A153" s="11" t="s">
        <v>218</v>
      </c>
      <c r="B153" s="3" t="str">
        <f t="shared" ca="1" si="69"/>
        <v/>
      </c>
      <c r="C153" s="5" t="str">
        <f t="shared" ca="1" si="70"/>
        <v/>
      </c>
      <c r="D153" s="5" t="str">
        <f t="shared" ca="1" si="75"/>
        <v/>
      </c>
      <c r="E153" s="5" t="str">
        <f t="shared" ca="1" si="71"/>
        <v/>
      </c>
      <c r="F153" s="5" t="str">
        <f t="shared" ca="1" si="72"/>
        <v/>
      </c>
      <c r="G153" s="5" t="str">
        <f t="shared" ca="1" si="73"/>
        <v/>
      </c>
      <c r="H153" s="6" t="str">
        <f t="shared" ca="1" si="74"/>
        <v/>
      </c>
      <c r="I153" s="52" t="str">
        <f>Données!J111 &amp; ""</f>
        <v/>
      </c>
      <c r="J153" s="52" t="str">
        <f>Données!I111 &amp; ""</f>
        <v/>
      </c>
      <c r="K153" s="52" t="str">
        <f>Données!H111 &amp; ""</f>
        <v/>
      </c>
      <c r="L153" s="49" t="str">
        <f>Données!C111 &amp; " " &amp;Données!D111</f>
        <v xml:space="preserve"> </v>
      </c>
      <c r="M153" s="50" t="str">
        <f>Données!B111 &amp; " " &amp;Données!A111</f>
        <v xml:space="preserve"> </v>
      </c>
      <c r="N153" s="49" t="str">
        <f>TRIM(Données!B111 &amp; " " &amp;Données!A111 &amp; " " &amp; Données!E111 &amp; " " &amp; Données!F111 &amp; " " &amp; Données!G111)</f>
        <v/>
      </c>
      <c r="O153" s="49" t="str">
        <f t="shared" si="68"/>
        <v xml:space="preserve">  </v>
      </c>
      <c r="P153" s="49">
        <f t="shared" si="67"/>
        <v>152</v>
      </c>
    </row>
    <row r="154" spans="1:16" x14ac:dyDescent="0.15">
      <c r="A154" s="11" t="s">
        <v>220</v>
      </c>
      <c r="B154" s="3" t="str">
        <f t="shared" ca="1" si="69"/>
        <v/>
      </c>
      <c r="C154" s="5" t="str">
        <f t="shared" ca="1" si="70"/>
        <v/>
      </c>
      <c r="D154" s="5" t="str">
        <f t="shared" ca="1" si="75"/>
        <v/>
      </c>
      <c r="E154" s="5" t="str">
        <f t="shared" ca="1" si="71"/>
        <v/>
      </c>
      <c r="F154" s="5" t="str">
        <f t="shared" ca="1" si="72"/>
        <v/>
      </c>
      <c r="G154" s="5" t="str">
        <f t="shared" ca="1" si="73"/>
        <v/>
      </c>
      <c r="H154" s="6" t="str">
        <f t="shared" ca="1" si="74"/>
        <v/>
      </c>
      <c r="I154" s="52" t="str">
        <f>Données!J112 &amp; ""</f>
        <v/>
      </c>
      <c r="J154" s="52" t="str">
        <f>Données!I112 &amp; ""</f>
        <v/>
      </c>
      <c r="K154" s="52" t="str">
        <f>Données!H112 &amp; ""</f>
        <v/>
      </c>
      <c r="L154" s="49" t="str">
        <f>Données!C112 &amp; " " &amp;Données!D112</f>
        <v xml:space="preserve"> </v>
      </c>
      <c r="M154" s="50" t="str">
        <f>Données!B112 &amp; " " &amp;Données!A112</f>
        <v xml:space="preserve"> </v>
      </c>
      <c r="N154" s="49" t="str">
        <f>TRIM(Données!B112 &amp; " " &amp;Données!A112 &amp; " " &amp; Données!E112 &amp; " " &amp; Données!F112 &amp; " " &amp; Données!G112)</f>
        <v/>
      </c>
      <c r="O154" s="49" t="str">
        <f t="shared" si="68"/>
        <v xml:space="preserve">  </v>
      </c>
      <c r="P154" s="49">
        <f t="shared" si="67"/>
        <v>153</v>
      </c>
    </row>
    <row r="155" spans="1:16" x14ac:dyDescent="0.15">
      <c r="A155" s="11" t="s">
        <v>222</v>
      </c>
      <c r="B155" s="3" t="str">
        <f t="shared" ca="1" si="69"/>
        <v/>
      </c>
      <c r="C155" s="5" t="str">
        <f t="shared" ca="1" si="70"/>
        <v/>
      </c>
      <c r="D155" s="5" t="str">
        <f t="shared" ca="1" si="75"/>
        <v/>
      </c>
      <c r="E155" s="5" t="str">
        <f t="shared" ca="1" si="71"/>
        <v/>
      </c>
      <c r="F155" s="5" t="str">
        <f t="shared" ca="1" si="72"/>
        <v/>
      </c>
      <c r="G155" s="5" t="str">
        <f t="shared" ca="1" si="73"/>
        <v/>
      </c>
      <c r="H155" s="6" t="str">
        <f t="shared" ca="1" si="74"/>
        <v/>
      </c>
      <c r="I155" s="52" t="str">
        <f>Données!J113 &amp; ""</f>
        <v/>
      </c>
      <c r="J155" s="52" t="str">
        <f>Données!I113 &amp; ""</f>
        <v/>
      </c>
      <c r="K155" s="52" t="str">
        <f>Données!H113 &amp; ""</f>
        <v/>
      </c>
      <c r="L155" s="49" t="str">
        <f>Données!C113 &amp; " " &amp;Données!D113</f>
        <v xml:space="preserve"> </v>
      </c>
      <c r="M155" s="50" t="str">
        <f>Données!B113 &amp; " " &amp;Données!A113</f>
        <v xml:space="preserve"> </v>
      </c>
      <c r="N155" s="49" t="str">
        <f>TRIM(Données!B113 &amp; " " &amp;Données!A113 &amp; " " &amp; Données!E113 &amp; " " &amp; Données!F113 &amp; " " &amp; Données!G113)</f>
        <v/>
      </c>
      <c r="O155" s="49" t="str">
        <f t="shared" si="68"/>
        <v xml:space="preserve">  </v>
      </c>
      <c r="P155" s="49">
        <f t="shared" si="67"/>
        <v>154</v>
      </c>
    </row>
    <row r="156" spans="1:16" x14ac:dyDescent="0.15">
      <c r="A156" s="11" t="s">
        <v>224</v>
      </c>
      <c r="B156" s="3" t="str">
        <f t="shared" ca="1" si="69"/>
        <v/>
      </c>
      <c r="C156" s="5" t="str">
        <f t="shared" ca="1" si="70"/>
        <v/>
      </c>
      <c r="D156" s="5" t="str">
        <f t="shared" ca="1" si="75"/>
        <v/>
      </c>
      <c r="E156" s="5" t="str">
        <f t="shared" ca="1" si="71"/>
        <v/>
      </c>
      <c r="F156" s="5" t="str">
        <f t="shared" ca="1" si="72"/>
        <v/>
      </c>
      <c r="G156" s="5" t="str">
        <f t="shared" ca="1" si="73"/>
        <v/>
      </c>
      <c r="H156" s="6" t="str">
        <f t="shared" ca="1" si="74"/>
        <v/>
      </c>
      <c r="I156" s="52" t="str">
        <f>Données!J114 &amp; ""</f>
        <v/>
      </c>
      <c r="J156" s="52" t="str">
        <f>Données!I114 &amp; ""</f>
        <v/>
      </c>
      <c r="K156" s="52" t="str">
        <f>Données!H114 &amp; ""</f>
        <v/>
      </c>
      <c r="L156" s="49" t="str">
        <f>Données!C114 &amp; " " &amp;Données!D114</f>
        <v xml:space="preserve"> </v>
      </c>
      <c r="M156" s="50" t="str">
        <f>Données!B114 &amp; " " &amp;Données!A114</f>
        <v xml:space="preserve"> </v>
      </c>
      <c r="N156" s="49" t="str">
        <f>TRIM(Données!B114 &amp; " " &amp;Données!A114 &amp; " " &amp; Données!E114 &amp; " " &amp; Données!F114 &amp; " " &amp; Données!G114)</f>
        <v/>
      </c>
      <c r="O156" s="49" t="str">
        <f t="shared" si="68"/>
        <v xml:space="preserve">  </v>
      </c>
      <c r="P156" s="49">
        <f t="shared" si="67"/>
        <v>155</v>
      </c>
    </row>
    <row r="157" spans="1:16" x14ac:dyDescent="0.15">
      <c r="A157" s="11" t="s">
        <v>232</v>
      </c>
      <c r="B157" s="3" t="str">
        <f t="shared" ca="1" si="69"/>
        <v/>
      </c>
      <c r="C157" s="5" t="str">
        <f t="shared" ca="1" si="70"/>
        <v/>
      </c>
      <c r="D157" s="5" t="str">
        <f t="shared" ca="1" si="75"/>
        <v/>
      </c>
      <c r="E157" s="5" t="str">
        <f t="shared" ca="1" si="71"/>
        <v/>
      </c>
      <c r="F157" s="5" t="str">
        <f t="shared" ca="1" si="72"/>
        <v/>
      </c>
      <c r="G157" s="5" t="str">
        <f t="shared" ca="1" si="73"/>
        <v/>
      </c>
      <c r="H157" s="6" t="str">
        <f t="shared" ca="1" si="74"/>
        <v/>
      </c>
      <c r="I157" s="52" t="str">
        <f>Données!J115 &amp; ""</f>
        <v/>
      </c>
      <c r="J157" s="52" t="str">
        <f>Données!I115 &amp; ""</f>
        <v/>
      </c>
      <c r="K157" s="52" t="str">
        <f>Données!H115 &amp; ""</f>
        <v/>
      </c>
      <c r="L157" s="49" t="str">
        <f>Données!C115 &amp; " " &amp;Données!D115</f>
        <v xml:space="preserve"> </v>
      </c>
      <c r="M157" s="50" t="str">
        <f>Données!B115 &amp; " " &amp;Données!A115</f>
        <v xml:space="preserve"> </v>
      </c>
      <c r="N157" s="49" t="str">
        <f>TRIM(Données!B115 &amp; " " &amp;Données!A115 &amp; " " &amp; Données!E115 &amp; " " &amp; Données!F115 &amp; " " &amp; Données!G115)</f>
        <v/>
      </c>
      <c r="O157" s="49" t="str">
        <f t="shared" si="68"/>
        <v xml:space="preserve">  </v>
      </c>
      <c r="P157" s="49">
        <f t="shared" si="67"/>
        <v>156</v>
      </c>
    </row>
    <row r="158" spans="1:16" x14ac:dyDescent="0.15">
      <c r="A158" s="11" t="s">
        <v>233</v>
      </c>
      <c r="B158" s="3" t="str">
        <f t="shared" ca="1" si="69"/>
        <v/>
      </c>
      <c r="C158" s="5" t="str">
        <f t="shared" ca="1" si="70"/>
        <v/>
      </c>
      <c r="D158" s="5" t="str">
        <f t="shared" ca="1" si="75"/>
        <v/>
      </c>
      <c r="E158" s="5" t="str">
        <f t="shared" ca="1" si="71"/>
        <v/>
      </c>
      <c r="F158" s="5" t="str">
        <f t="shared" ca="1" si="72"/>
        <v/>
      </c>
      <c r="G158" s="5" t="str">
        <f t="shared" ca="1" si="73"/>
        <v/>
      </c>
      <c r="H158" s="6" t="str">
        <f t="shared" ca="1" si="74"/>
        <v/>
      </c>
      <c r="I158" s="52" t="str">
        <f>Données!J116 &amp; ""</f>
        <v/>
      </c>
      <c r="J158" s="52" t="str">
        <f>Données!I116 &amp; ""</f>
        <v/>
      </c>
      <c r="K158" s="52" t="str">
        <f>Données!H116 &amp; ""</f>
        <v/>
      </c>
      <c r="L158" s="49" t="str">
        <f>Données!C116 &amp; " " &amp;Données!D116</f>
        <v xml:space="preserve"> </v>
      </c>
      <c r="M158" s="50" t="str">
        <f>Données!B116 &amp; " " &amp;Données!A116</f>
        <v xml:space="preserve"> </v>
      </c>
      <c r="N158" s="49" t="str">
        <f>TRIM(Données!B116 &amp; " " &amp;Données!A116 &amp; " " &amp; Données!E116 &amp; " " &amp; Données!F116 &amp; " " &amp; Données!G116)</f>
        <v/>
      </c>
      <c r="O158" s="49" t="str">
        <f t="shared" si="68"/>
        <v xml:space="preserve">  </v>
      </c>
      <c r="P158" s="49">
        <f t="shared" si="67"/>
        <v>157</v>
      </c>
    </row>
    <row r="159" spans="1:16" x14ac:dyDescent="0.15">
      <c r="A159" s="11" t="s">
        <v>94</v>
      </c>
      <c r="B159" s="3" t="str">
        <f t="shared" ca="1" si="69"/>
        <v/>
      </c>
      <c r="C159" s="5" t="str">
        <f t="shared" ca="1" si="70"/>
        <v/>
      </c>
      <c r="D159" s="5" t="str">
        <f t="shared" ca="1" si="75"/>
        <v/>
      </c>
      <c r="E159" s="5" t="str">
        <f t="shared" ca="1" si="71"/>
        <v/>
      </c>
      <c r="F159" s="5" t="str">
        <f t="shared" ca="1" si="72"/>
        <v/>
      </c>
      <c r="G159" s="5" t="str">
        <f t="shared" ca="1" si="73"/>
        <v/>
      </c>
      <c r="H159" s="6" t="str">
        <f t="shared" ca="1" si="74"/>
        <v/>
      </c>
      <c r="I159" s="52" t="str">
        <f>Données!J117 &amp; ""</f>
        <v/>
      </c>
      <c r="J159" s="52" t="str">
        <f>Données!I117 &amp; ""</f>
        <v/>
      </c>
      <c r="K159" s="52" t="str">
        <f>Données!H117 &amp; ""</f>
        <v/>
      </c>
      <c r="L159" s="49" t="str">
        <f>Données!C117 &amp; " " &amp;Données!D117</f>
        <v xml:space="preserve"> </v>
      </c>
      <c r="M159" s="50" t="str">
        <f>Données!B117 &amp; " " &amp;Données!A117</f>
        <v xml:space="preserve"> </v>
      </c>
      <c r="N159" s="49" t="str">
        <f>TRIM(Données!B117 &amp; " " &amp;Données!A117 &amp; " " &amp; Données!E117 &amp; " " &amp; Données!F117 &amp; " " &amp; Données!G117)</f>
        <v/>
      </c>
      <c r="O159" s="49" t="str">
        <f t="shared" si="68"/>
        <v xml:space="preserve">  </v>
      </c>
      <c r="P159" s="49">
        <f t="shared" si="67"/>
        <v>158</v>
      </c>
    </row>
    <row r="160" spans="1:16" x14ac:dyDescent="0.15">
      <c r="A160" s="11" t="s">
        <v>104</v>
      </c>
      <c r="B160" s="3" t="str">
        <f t="shared" ca="1" si="69"/>
        <v/>
      </c>
      <c r="C160" s="5" t="str">
        <f t="shared" ca="1" si="70"/>
        <v/>
      </c>
      <c r="D160" s="5" t="str">
        <f t="shared" ca="1" si="75"/>
        <v/>
      </c>
      <c r="E160" s="5" t="str">
        <f t="shared" ca="1" si="71"/>
        <v/>
      </c>
      <c r="F160" s="5" t="str">
        <f t="shared" ca="1" si="72"/>
        <v/>
      </c>
      <c r="G160" s="5" t="str">
        <f t="shared" ca="1" si="73"/>
        <v/>
      </c>
      <c r="H160" s="6" t="str">
        <f t="shared" ca="1" si="74"/>
        <v/>
      </c>
      <c r="I160" s="52" t="str">
        <f>Données!J118 &amp; ""</f>
        <v/>
      </c>
      <c r="J160" s="52" t="str">
        <f>Données!I118 &amp; ""</f>
        <v/>
      </c>
      <c r="K160" s="52" t="str">
        <f>Données!H118 &amp; ""</f>
        <v/>
      </c>
      <c r="L160" s="49" t="str">
        <f>Données!C118 &amp; " " &amp;Données!D118</f>
        <v xml:space="preserve"> </v>
      </c>
      <c r="M160" s="50" t="str">
        <f>Données!B118 &amp; " " &amp;Données!A118</f>
        <v xml:space="preserve"> </v>
      </c>
      <c r="N160" s="49" t="str">
        <f>TRIM(Données!B118 &amp; " " &amp;Données!A118 &amp; " " &amp; Données!E118 &amp; " " &amp; Données!F118 &amp; " " &amp; Données!G118)</f>
        <v/>
      </c>
      <c r="O160" s="49" t="str">
        <f t="shared" si="68"/>
        <v xml:space="preserve">  </v>
      </c>
      <c r="P160" s="49">
        <f t="shared" si="67"/>
        <v>159</v>
      </c>
    </row>
    <row r="161" spans="1:36" x14ac:dyDescent="0.15">
      <c r="A161" s="11" t="s">
        <v>105</v>
      </c>
      <c r="B161" s="3" t="str">
        <f t="shared" ca="1" si="69"/>
        <v/>
      </c>
      <c r="C161" s="5" t="str">
        <f t="shared" ca="1" si="70"/>
        <v/>
      </c>
      <c r="D161" s="5" t="str">
        <f t="shared" ca="1" si="75"/>
        <v/>
      </c>
      <c r="E161" s="5" t="str">
        <f t="shared" ca="1" si="71"/>
        <v/>
      </c>
      <c r="F161" s="5" t="str">
        <f t="shared" ca="1" si="72"/>
        <v/>
      </c>
      <c r="G161" s="5" t="str">
        <f t="shared" ca="1" si="73"/>
        <v/>
      </c>
      <c r="H161" s="6" t="str">
        <f t="shared" ca="1" si="74"/>
        <v/>
      </c>
      <c r="I161" s="52" t="str">
        <f>Données!J119 &amp; ""</f>
        <v/>
      </c>
      <c r="J161" s="52" t="str">
        <f>Données!I119 &amp; ""</f>
        <v/>
      </c>
      <c r="K161" s="52" t="str">
        <f>Données!H119 &amp; ""</f>
        <v/>
      </c>
      <c r="L161" s="49" t="str">
        <f>Données!C119 &amp; " " &amp;Données!D119</f>
        <v xml:space="preserve"> </v>
      </c>
      <c r="M161" s="50" t="str">
        <f>Données!B119 &amp; " " &amp;Données!A119</f>
        <v xml:space="preserve"> </v>
      </c>
      <c r="N161" s="49" t="str">
        <f>TRIM(Données!B119 &amp; " " &amp;Données!A119 &amp; " " &amp; Données!E119 &amp; " " &amp; Données!F119 &amp; " " &amp; Données!G119)</f>
        <v/>
      </c>
      <c r="O161" s="49" t="str">
        <f t="shared" si="68"/>
        <v xml:space="preserve">  </v>
      </c>
      <c r="P161" s="49">
        <f t="shared" si="67"/>
        <v>160</v>
      </c>
    </row>
    <row r="162" spans="1:36" x14ac:dyDescent="0.15">
      <c r="A162" s="11" t="s">
        <v>106</v>
      </c>
      <c r="B162" s="3" t="str">
        <f t="shared" ca="1" si="69"/>
        <v/>
      </c>
      <c r="C162" s="5" t="str">
        <f t="shared" ca="1" si="70"/>
        <v/>
      </c>
      <c r="D162" s="5" t="str">
        <f t="shared" ca="1" si="75"/>
        <v/>
      </c>
      <c r="E162" s="5" t="str">
        <f t="shared" ca="1" si="71"/>
        <v/>
      </c>
      <c r="F162" s="5" t="str">
        <f t="shared" ca="1" si="72"/>
        <v/>
      </c>
      <c r="G162" s="5" t="str">
        <f t="shared" ca="1" si="73"/>
        <v/>
      </c>
      <c r="H162" s="6" t="str">
        <f t="shared" ca="1" si="74"/>
        <v/>
      </c>
      <c r="I162" s="52" t="str">
        <f>Données!J120 &amp; ""</f>
        <v/>
      </c>
      <c r="J162" s="52" t="str">
        <f>Données!I120 &amp; ""</f>
        <v/>
      </c>
      <c r="K162" s="52" t="str">
        <f>Données!H120 &amp; ""</f>
        <v/>
      </c>
      <c r="L162" s="49" t="str">
        <f>Données!C120 &amp; " " &amp;Données!D120</f>
        <v xml:space="preserve"> </v>
      </c>
      <c r="M162" s="50" t="str">
        <f>Données!B120 &amp; " " &amp;Données!A120</f>
        <v xml:space="preserve"> </v>
      </c>
      <c r="N162" s="49" t="str">
        <f>TRIM(Données!B120 &amp; " " &amp;Données!A120 &amp; " " &amp; Données!E120 &amp; " " &amp; Données!F120 &amp; " " &amp; Données!G120)</f>
        <v/>
      </c>
      <c r="O162" s="49" t="str">
        <f t="shared" si="68"/>
        <v xml:space="preserve">  </v>
      </c>
      <c r="P162" s="49">
        <f t="shared" si="67"/>
        <v>161</v>
      </c>
    </row>
    <row r="163" spans="1:36" x14ac:dyDescent="0.15">
      <c r="A163" s="11" t="s">
        <v>107</v>
      </c>
      <c r="B163" s="3" t="str">
        <f t="shared" ca="1" si="69"/>
        <v/>
      </c>
      <c r="C163" s="5" t="str">
        <f t="shared" ca="1" si="70"/>
        <v/>
      </c>
      <c r="D163" s="5" t="str">
        <f t="shared" ca="1" si="75"/>
        <v/>
      </c>
      <c r="E163" s="5" t="str">
        <f t="shared" ca="1" si="71"/>
        <v/>
      </c>
      <c r="F163" s="5" t="str">
        <f t="shared" ca="1" si="72"/>
        <v/>
      </c>
      <c r="G163" s="5" t="str">
        <f t="shared" ca="1" si="73"/>
        <v/>
      </c>
      <c r="H163" s="6" t="str">
        <f t="shared" ca="1" si="74"/>
        <v/>
      </c>
      <c r="I163" s="52" t="str">
        <f>Données!J121 &amp; ""</f>
        <v/>
      </c>
      <c r="J163" s="52" t="str">
        <f>Données!I121 &amp; ""</f>
        <v/>
      </c>
      <c r="K163" s="52" t="str">
        <f>Données!H121 &amp; ""</f>
        <v/>
      </c>
      <c r="L163" s="49" t="str">
        <f>Données!C121 &amp; " " &amp;Données!D121</f>
        <v xml:space="preserve"> </v>
      </c>
      <c r="M163" s="50" t="str">
        <f>Données!B121 &amp; " " &amp;Données!A121</f>
        <v xml:space="preserve"> </v>
      </c>
      <c r="N163" s="49" t="str">
        <f>TRIM(Données!B121 &amp; " " &amp;Données!A121 &amp; " " &amp; Données!E121 &amp; " " &amp; Données!F121 &amp; " " &amp; Données!G121)</f>
        <v/>
      </c>
      <c r="O163" s="49" t="str">
        <f t="shared" si="68"/>
        <v xml:space="preserve">  </v>
      </c>
      <c r="P163" s="49">
        <f t="shared" si="67"/>
        <v>162</v>
      </c>
    </row>
    <row r="164" spans="1:36" x14ac:dyDescent="0.15">
      <c r="A164" s="11" t="s">
        <v>108</v>
      </c>
      <c r="B164" s="3" t="str">
        <f t="shared" ca="1" si="69"/>
        <v/>
      </c>
      <c r="C164" s="5" t="str">
        <f t="shared" ca="1" si="70"/>
        <v/>
      </c>
      <c r="D164" s="5" t="str">
        <f t="shared" ca="1" si="75"/>
        <v/>
      </c>
      <c r="E164" s="5" t="str">
        <f t="shared" ca="1" si="71"/>
        <v/>
      </c>
      <c r="F164" s="5" t="str">
        <f t="shared" ca="1" si="72"/>
        <v/>
      </c>
      <c r="G164" s="5" t="str">
        <f t="shared" ca="1" si="73"/>
        <v/>
      </c>
      <c r="H164" s="6" t="str">
        <f t="shared" ca="1" si="74"/>
        <v/>
      </c>
      <c r="I164" s="52" t="str">
        <f>Données!J122 &amp; ""</f>
        <v/>
      </c>
      <c r="J164" s="52" t="str">
        <f>Données!I122 &amp; ""</f>
        <v/>
      </c>
      <c r="K164" s="52" t="str">
        <f>Données!H122 &amp; ""</f>
        <v/>
      </c>
      <c r="L164" s="49" t="str">
        <f>Données!C122 &amp; " " &amp;Données!D122</f>
        <v xml:space="preserve"> </v>
      </c>
      <c r="M164" s="50" t="str">
        <f>Données!B122 &amp; " " &amp;Données!A122</f>
        <v xml:space="preserve"> </v>
      </c>
      <c r="N164" s="49" t="str">
        <f>TRIM(Données!B122 &amp; " " &amp;Données!A122 &amp; " " &amp; Données!E122 &amp; " " &amp; Données!F122 &amp; " " &amp; Données!G122)</f>
        <v/>
      </c>
      <c r="O164" s="49" t="str">
        <f t="shared" si="68"/>
        <v xml:space="preserve">  </v>
      </c>
      <c r="P164" s="49">
        <f t="shared" si="67"/>
        <v>163</v>
      </c>
    </row>
    <row r="165" spans="1:36" x14ac:dyDescent="0.15">
      <c r="A165" s="11" t="s">
        <v>109</v>
      </c>
      <c r="B165" s="3" t="str">
        <f t="shared" ca="1" si="69"/>
        <v/>
      </c>
      <c r="C165" s="5" t="str">
        <f t="shared" ca="1" si="70"/>
        <v/>
      </c>
      <c r="D165" s="5" t="str">
        <f t="shared" ca="1" si="75"/>
        <v/>
      </c>
      <c r="E165" s="5" t="str">
        <f t="shared" ca="1" si="71"/>
        <v/>
      </c>
      <c r="F165" s="5" t="str">
        <f t="shared" ca="1" si="72"/>
        <v/>
      </c>
      <c r="G165" s="5" t="str">
        <f t="shared" ca="1" si="73"/>
        <v/>
      </c>
      <c r="H165" s="6" t="str">
        <f t="shared" ca="1" si="74"/>
        <v/>
      </c>
      <c r="I165" s="52" t="str">
        <f>Données!J123 &amp; ""</f>
        <v/>
      </c>
      <c r="J165" s="52" t="str">
        <f>Données!I123 &amp; ""</f>
        <v/>
      </c>
      <c r="K165" s="52" t="str">
        <f>Données!H123 &amp; ""</f>
        <v/>
      </c>
      <c r="L165" s="49" t="str">
        <f>Données!C123 &amp; " " &amp;Données!D123</f>
        <v xml:space="preserve"> </v>
      </c>
      <c r="M165" s="50" t="str">
        <f>Données!B123 &amp; " " &amp;Données!A123</f>
        <v xml:space="preserve"> </v>
      </c>
      <c r="N165" s="49" t="str">
        <f>TRIM(Données!B123 &amp; " " &amp;Données!A123 &amp; " " &amp; Données!E123 &amp; " " &amp; Données!F123 &amp; " " &amp; Données!G123)</f>
        <v/>
      </c>
      <c r="O165" s="49" t="str">
        <f t="shared" si="68"/>
        <v xml:space="preserve">  </v>
      </c>
      <c r="P165" s="49">
        <f t="shared" si="67"/>
        <v>164</v>
      </c>
    </row>
    <row r="166" spans="1:36" x14ac:dyDescent="0.15">
      <c r="A166" s="11" t="s">
        <v>110</v>
      </c>
      <c r="B166" s="3" t="str">
        <f t="shared" ca="1" si="69"/>
        <v/>
      </c>
      <c r="C166" s="5" t="str">
        <f t="shared" ca="1" si="70"/>
        <v/>
      </c>
      <c r="D166" s="5" t="str">
        <f t="shared" ca="1" si="75"/>
        <v/>
      </c>
      <c r="E166" s="5" t="str">
        <f t="shared" ca="1" si="71"/>
        <v/>
      </c>
      <c r="F166" s="5" t="str">
        <f t="shared" ca="1" si="72"/>
        <v/>
      </c>
      <c r="G166" s="5" t="str">
        <f t="shared" ca="1" si="73"/>
        <v/>
      </c>
      <c r="H166" s="6" t="str">
        <f t="shared" ca="1" si="74"/>
        <v/>
      </c>
      <c r="I166" s="52" t="str">
        <f>Données!J124 &amp; ""</f>
        <v/>
      </c>
      <c r="J166" s="52" t="str">
        <f>Données!I124 &amp; ""</f>
        <v/>
      </c>
      <c r="K166" s="52" t="str">
        <f>Données!H124 &amp; ""</f>
        <v/>
      </c>
      <c r="L166" s="49" t="str">
        <f>Données!C124 &amp; " " &amp;Données!D124</f>
        <v xml:space="preserve"> </v>
      </c>
      <c r="M166" s="50" t="str">
        <f>Données!B124 &amp; " " &amp;Données!A124</f>
        <v xml:space="preserve"> </v>
      </c>
      <c r="N166" s="49" t="str">
        <f>TRIM(Données!B124 &amp; " " &amp;Données!A124 &amp; " " &amp; Données!E124 &amp; " " &amp; Données!F124 &amp; " " &amp; Données!G124)</f>
        <v/>
      </c>
      <c r="O166" s="49" t="str">
        <f t="shared" si="68"/>
        <v xml:space="preserve">  </v>
      </c>
      <c r="P166" s="49">
        <f t="shared" si="67"/>
        <v>165</v>
      </c>
    </row>
    <row r="167" spans="1:36" x14ac:dyDescent="0.15">
      <c r="A167" s="11" t="s">
        <v>111</v>
      </c>
      <c r="B167" s="3" t="str">
        <f t="shared" ca="1" si="69"/>
        <v/>
      </c>
      <c r="C167" s="5" t="str">
        <f t="shared" ca="1" si="70"/>
        <v/>
      </c>
      <c r="D167" s="5" t="str">
        <f t="shared" ca="1" si="75"/>
        <v/>
      </c>
      <c r="E167" s="5" t="str">
        <f t="shared" ca="1" si="71"/>
        <v/>
      </c>
      <c r="F167" s="5" t="str">
        <f t="shared" ca="1" si="72"/>
        <v/>
      </c>
      <c r="G167" s="5" t="str">
        <f t="shared" ca="1" si="73"/>
        <v/>
      </c>
      <c r="H167" s="6" t="str">
        <f t="shared" ca="1" si="74"/>
        <v/>
      </c>
      <c r="I167" s="52" t="str">
        <f>Données!J125 &amp; ""</f>
        <v/>
      </c>
      <c r="J167" s="52" t="str">
        <f>Données!I125 &amp; ""</f>
        <v/>
      </c>
      <c r="K167" s="52" t="str">
        <f>Données!H125 &amp; ""</f>
        <v/>
      </c>
      <c r="L167" s="49" t="str">
        <f>Données!C125 &amp; " " &amp;Données!D125</f>
        <v xml:space="preserve"> </v>
      </c>
      <c r="M167" s="50" t="str">
        <f>Données!B125 &amp; " " &amp;Données!A125</f>
        <v xml:space="preserve"> </v>
      </c>
      <c r="N167" s="49" t="str">
        <f>TRIM(Données!B125 &amp; " " &amp;Données!A125 &amp; " " &amp; Données!E125 &amp; " " &amp; Données!F125 &amp; " " &amp; Données!G125)</f>
        <v/>
      </c>
      <c r="O167" s="49" t="str">
        <f t="shared" si="68"/>
        <v xml:space="preserve">  </v>
      </c>
      <c r="P167" s="49">
        <f t="shared" si="67"/>
        <v>166</v>
      </c>
    </row>
    <row r="168" spans="1:36" x14ac:dyDescent="0.15">
      <c r="A168" s="11" t="s">
        <v>83</v>
      </c>
      <c r="B168" s="3" t="str">
        <f t="shared" ca="1" si="69"/>
        <v/>
      </c>
      <c r="C168" s="5" t="str">
        <f t="shared" ca="1" si="70"/>
        <v/>
      </c>
      <c r="D168" s="5" t="str">
        <f t="shared" ca="1" si="75"/>
        <v/>
      </c>
      <c r="E168" s="5" t="str">
        <f t="shared" ca="1" si="71"/>
        <v/>
      </c>
      <c r="F168" s="5" t="str">
        <f t="shared" ca="1" si="72"/>
        <v/>
      </c>
      <c r="G168" s="5" t="str">
        <f t="shared" ca="1" si="73"/>
        <v/>
      </c>
      <c r="H168" s="6" t="str">
        <f t="shared" ca="1" si="74"/>
        <v/>
      </c>
      <c r="I168" s="52" t="str">
        <f>Données!J126 &amp; ""</f>
        <v/>
      </c>
      <c r="J168" s="52" t="str">
        <f>Données!I126 &amp; ""</f>
        <v/>
      </c>
      <c r="K168" s="52" t="str">
        <f>Données!H126 &amp; ""</f>
        <v/>
      </c>
      <c r="L168" s="49" t="str">
        <f>Données!C126 &amp; " " &amp;Données!D126</f>
        <v xml:space="preserve"> </v>
      </c>
      <c r="M168" s="50" t="str">
        <f>Données!B126 &amp; " " &amp;Données!A126</f>
        <v xml:space="preserve"> </v>
      </c>
      <c r="N168" s="49" t="str">
        <f>TRIM(Données!B126 &amp; " " &amp;Données!A126 &amp; " " &amp; Données!E126 &amp; " " &amp; Données!F126 &amp; " " &amp; Données!G126)</f>
        <v/>
      </c>
      <c r="O168" s="49" t="str">
        <f t="shared" si="68"/>
        <v xml:space="preserve">  </v>
      </c>
      <c r="P168" s="49">
        <f t="shared" si="67"/>
        <v>167</v>
      </c>
    </row>
    <row r="169" spans="1:36" x14ac:dyDescent="0.15">
      <c r="A169" s="11" t="s">
        <v>84</v>
      </c>
      <c r="B169" s="3" t="str">
        <f t="shared" ca="1" si="69"/>
        <v/>
      </c>
      <c r="C169" s="5" t="str">
        <f t="shared" ca="1" si="70"/>
        <v/>
      </c>
      <c r="D169" s="5" t="str">
        <f t="shared" ca="1" si="75"/>
        <v/>
      </c>
      <c r="E169" s="5" t="str">
        <f t="shared" ca="1" si="71"/>
        <v/>
      </c>
      <c r="F169" s="5" t="str">
        <f t="shared" ca="1" si="72"/>
        <v/>
      </c>
      <c r="G169" s="5" t="str">
        <f t="shared" ca="1" si="73"/>
        <v/>
      </c>
      <c r="H169" s="6" t="str">
        <f t="shared" ca="1" si="74"/>
        <v/>
      </c>
      <c r="I169" s="52" t="str">
        <f>Données!J127 &amp; ""</f>
        <v/>
      </c>
      <c r="J169" s="52" t="str">
        <f>Données!I127 &amp; ""</f>
        <v/>
      </c>
      <c r="K169" s="52" t="str">
        <f>Données!H127 &amp; ""</f>
        <v/>
      </c>
      <c r="L169" s="49" t="str">
        <f>Données!C127 &amp; " " &amp;Données!D127</f>
        <v xml:space="preserve"> </v>
      </c>
      <c r="M169" s="50" t="str">
        <f>Données!B127 &amp; " " &amp;Données!A127</f>
        <v xml:space="preserve"> </v>
      </c>
      <c r="N169" s="49" t="str">
        <f>TRIM(Données!B127 &amp; " " &amp;Données!A127 &amp; " " &amp; Données!E127 &amp; " " &amp; Données!F127 &amp; " " &amp; Données!G127)</f>
        <v/>
      </c>
      <c r="O169" s="49" t="str">
        <f t="shared" si="68"/>
        <v xml:space="preserve">  </v>
      </c>
      <c r="P169" s="49">
        <f t="shared" si="67"/>
        <v>168</v>
      </c>
    </row>
    <row r="170" spans="1:36" x14ac:dyDescent="0.15">
      <c r="A170" s="12" t="s">
        <v>85</v>
      </c>
      <c r="B170" s="4" t="str">
        <f t="shared" ca="1" si="69"/>
        <v/>
      </c>
      <c r="C170" s="7" t="str">
        <f t="shared" ca="1" si="70"/>
        <v/>
      </c>
      <c r="D170" s="7" t="str">
        <f t="shared" ca="1" si="75"/>
        <v/>
      </c>
      <c r="E170" s="7" t="str">
        <f t="shared" ca="1" si="71"/>
        <v/>
      </c>
      <c r="F170" s="7" t="str">
        <f t="shared" ca="1" si="72"/>
        <v/>
      </c>
      <c r="G170" s="7" t="str">
        <f t="shared" ca="1" si="73"/>
        <v/>
      </c>
      <c r="H170" s="8" t="str">
        <f t="shared" ca="1" si="74"/>
        <v/>
      </c>
      <c r="I170" s="52" t="str">
        <f>Données!J128 &amp; ""</f>
        <v/>
      </c>
      <c r="J170" s="52" t="str">
        <f>Données!I128 &amp; ""</f>
        <v/>
      </c>
      <c r="K170" s="52" t="str">
        <f>Données!H128 &amp; ""</f>
        <v/>
      </c>
      <c r="L170" s="49" t="str">
        <f>Données!C128 &amp; " " &amp;Données!D128</f>
        <v xml:space="preserve"> </v>
      </c>
      <c r="M170" s="50" t="str">
        <f>Données!B128 &amp; " " &amp;Données!A128</f>
        <v xml:space="preserve"> </v>
      </c>
      <c r="N170" s="49" t="str">
        <f>TRIM(Données!B128 &amp; " " &amp;Données!A128 &amp; " " &amp; Données!E128 &amp; " " &amp; Données!F128 &amp; " " &amp; Données!G128)</f>
        <v/>
      </c>
      <c r="O170" s="49" t="str">
        <f t="shared" si="68"/>
        <v xml:space="preserve">  </v>
      </c>
      <c r="P170" s="49">
        <f t="shared" si="67"/>
        <v>169</v>
      </c>
    </row>
    <row r="171" spans="1:36" x14ac:dyDescent="0.15">
      <c r="I171" s="52" t="str">
        <f>Données!J129 &amp; ""</f>
        <v/>
      </c>
      <c r="J171" s="52" t="str">
        <f>Données!I129 &amp; ""</f>
        <v/>
      </c>
      <c r="K171" s="52" t="str">
        <f>Données!H129 &amp; ""</f>
        <v/>
      </c>
      <c r="L171" s="49" t="str">
        <f>Données!C129 &amp; " " &amp;Données!D129</f>
        <v xml:space="preserve"> </v>
      </c>
      <c r="M171" s="50" t="str">
        <f>Données!B129 &amp; " " &amp;Données!A129</f>
        <v xml:space="preserve"> </v>
      </c>
      <c r="N171" s="49" t="str">
        <f>TRIM(Données!B129 &amp; " " &amp;Données!A129 &amp; " " &amp; Données!E129 &amp; " " &amp; Données!F129 &amp; " " &amp; Données!G129)</f>
        <v/>
      </c>
      <c r="O171" s="49" t="str">
        <f t="shared" si="68"/>
        <v xml:space="preserve">  </v>
      </c>
      <c r="P171" s="49">
        <f t="shared" si="67"/>
        <v>170</v>
      </c>
    </row>
    <row r="172" spans="1:36" x14ac:dyDescent="0.15">
      <c r="A172" t="s">
        <v>191</v>
      </c>
      <c r="I172" s="52" t="str">
        <f>Données!J130 &amp; ""</f>
        <v/>
      </c>
      <c r="J172" s="52" t="str">
        <f>Données!I130 &amp; ""</f>
        <v/>
      </c>
      <c r="K172" s="52" t="str">
        <f>Données!H130 &amp; ""</f>
        <v/>
      </c>
      <c r="L172" s="49" t="str">
        <f>Données!C130 &amp; " " &amp;Données!D130</f>
        <v xml:space="preserve"> </v>
      </c>
      <c r="M172" s="50" t="str">
        <f>Données!B130 &amp; " " &amp;Données!A130</f>
        <v xml:space="preserve"> </v>
      </c>
      <c r="N172" s="49" t="str">
        <f>TRIM(Données!B130 &amp; " " &amp;Données!A130 &amp; " " &amp; Données!E130 &amp; " " &amp; Données!F130 &amp; " " &amp; Données!G130)</f>
        <v/>
      </c>
      <c r="O172" s="49" t="str">
        <f t="shared" si="68"/>
        <v xml:space="preserve">  </v>
      </c>
      <c r="P172" s="49">
        <f t="shared" si="67"/>
        <v>171</v>
      </c>
    </row>
    <row r="173" spans="1:36" x14ac:dyDescent="0.15">
      <c r="I173" s="52" t="str">
        <f>Données!J131 &amp; ""</f>
        <v/>
      </c>
      <c r="J173" s="52" t="str">
        <f>Données!I131 &amp; ""</f>
        <v/>
      </c>
      <c r="K173" s="52" t="str">
        <f>Données!H131 &amp; ""</f>
        <v/>
      </c>
      <c r="L173" s="49" t="str">
        <f>Données!C131 &amp; " " &amp;Données!D131</f>
        <v xml:space="preserve"> </v>
      </c>
      <c r="M173" s="50" t="str">
        <f>Données!B131 &amp; " " &amp;Données!A131</f>
        <v xml:space="preserve"> </v>
      </c>
      <c r="N173" s="49" t="str">
        <f>TRIM(Données!B131 &amp; " " &amp;Données!A131 &amp; " " &amp; Données!E131 &amp; " " &amp; Données!F131 &amp; " " &amp; Données!G131)</f>
        <v/>
      </c>
      <c r="O173" s="49" t="str">
        <f t="shared" si="68"/>
        <v xml:space="preserve">  </v>
      </c>
      <c r="P173" s="49">
        <f t="shared" si="67"/>
        <v>172</v>
      </c>
    </row>
    <row r="174" spans="1:36" x14ac:dyDescent="0.15">
      <c r="I174" s="52" t="str">
        <f>Données!J132 &amp; ""</f>
        <v/>
      </c>
      <c r="J174" s="52" t="str">
        <f>Données!I132 &amp; ""</f>
        <v/>
      </c>
      <c r="K174" s="52" t="str">
        <f>Données!H132 &amp; ""</f>
        <v/>
      </c>
      <c r="L174" s="49" t="str">
        <f>Données!C132 &amp; " " &amp;Données!D132</f>
        <v xml:space="preserve"> </v>
      </c>
      <c r="M174" s="50" t="str">
        <f>Données!B132 &amp; " " &amp;Données!A132</f>
        <v xml:space="preserve"> </v>
      </c>
      <c r="N174" s="49" t="str">
        <f>TRIM(Données!B132 &amp; " " &amp;Données!A132 &amp; " " &amp; Données!E132 &amp; " " &amp; Données!F132 &amp; " " &amp; Données!G132)</f>
        <v/>
      </c>
      <c r="O174" s="49" t="str">
        <f t="shared" si="68"/>
        <v xml:space="preserve">  </v>
      </c>
      <c r="P174" s="49">
        <f t="shared" si="67"/>
        <v>173</v>
      </c>
    </row>
    <row r="175" spans="1:36" x14ac:dyDescent="0.15">
      <c r="A175" s="2"/>
      <c r="B175" s="15" t="s">
        <v>225</v>
      </c>
      <c r="C175" s="15" t="s">
        <v>207</v>
      </c>
      <c r="D175" s="15" t="s">
        <v>226</v>
      </c>
      <c r="E175" s="15" t="s">
        <v>227</v>
      </c>
      <c r="F175" s="15" t="s">
        <v>228</v>
      </c>
      <c r="G175" s="15" t="s">
        <v>229</v>
      </c>
      <c r="H175" s="15" t="s">
        <v>230</v>
      </c>
      <c r="I175" s="52" t="str">
        <f>Données!J133 &amp; ""</f>
        <v/>
      </c>
      <c r="J175" s="52" t="str">
        <f>Données!I133 &amp; ""</f>
        <v/>
      </c>
      <c r="K175" s="52" t="str">
        <f>Données!H133 &amp; ""</f>
        <v/>
      </c>
      <c r="L175" s="49" t="str">
        <f>Données!C133 &amp; " " &amp;Données!D133</f>
        <v xml:space="preserve"> </v>
      </c>
      <c r="M175" s="50" t="str">
        <f>Données!B133 &amp; " " &amp;Données!A133</f>
        <v xml:space="preserve"> </v>
      </c>
      <c r="N175" s="49" t="str">
        <f>TRIM(Données!B133 &amp; " " &amp;Données!A133 &amp; " " &amp; Données!E133 &amp; " " &amp; Données!F133 &amp; " " &amp; Données!G133)</f>
        <v/>
      </c>
      <c r="O175" s="49" t="str">
        <f t="shared" si="68"/>
        <v xml:space="preserve">  </v>
      </c>
      <c r="P175" s="49">
        <f t="shared" si="67"/>
        <v>174</v>
      </c>
      <c r="AC175" s="2"/>
      <c r="AD175" s="15" t="s">
        <v>225</v>
      </c>
      <c r="AE175" s="15" t="s">
        <v>207</v>
      </c>
      <c r="AF175" s="15" t="s">
        <v>226</v>
      </c>
      <c r="AG175" s="15" t="s">
        <v>227</v>
      </c>
      <c r="AH175" s="15" t="s">
        <v>228</v>
      </c>
      <c r="AI175" s="15" t="s">
        <v>229</v>
      </c>
      <c r="AJ175" s="15" t="s">
        <v>230</v>
      </c>
    </row>
    <row r="176" spans="1:36" x14ac:dyDescent="0.15">
      <c r="A176" s="11" t="s">
        <v>98</v>
      </c>
      <c r="B176" s="20" t="str">
        <f t="shared" ref="B176:B199" ca="1" si="76">IFERROR(VLOOKUP(U2,INDIRECT(B147),2,FALSE),"")</f>
        <v/>
      </c>
      <c r="C176" s="21" t="str">
        <f t="shared" ref="C176:C199" ca="1" si="77">IFERROR(VLOOKUP(V2,INDIRECT(C147),2,FALSE),"")</f>
        <v/>
      </c>
      <c r="D176" s="21" t="str">
        <f ca="1">IFERROR(VLOOKUP(W2,INDIRECT(D147),2,FALSE),"")</f>
        <v/>
      </c>
      <c r="E176" s="21" t="str">
        <f t="shared" ref="E176:E199" ca="1" si="78">IFERROR(VLOOKUP(X2,INDIRECT(E147),2,FALSE),"")</f>
        <v/>
      </c>
      <c r="F176" s="21" t="str">
        <f t="shared" ref="F176:F199" ca="1" si="79">IFERROR(VLOOKUP(Y2,INDIRECT(F147),2,FALSE),"")</f>
        <v/>
      </c>
      <c r="G176" s="21" t="str">
        <f t="shared" ref="G176:G199" ca="1" si="80">IFERROR(VLOOKUP(Z2,INDIRECT(G147),2,FALSE),"")</f>
        <v/>
      </c>
      <c r="H176" s="22" t="str">
        <f t="shared" ref="H176:H199" ca="1" si="81">IFERROR(VLOOKUP(AA2,INDIRECT(H147),2,FALSE),"")</f>
        <v/>
      </c>
      <c r="I176" s="52" t="str">
        <f>Données!J134 &amp; ""</f>
        <v/>
      </c>
      <c r="J176" s="52" t="str">
        <f>Données!I134 &amp; ""</f>
        <v/>
      </c>
      <c r="K176" s="52" t="str">
        <f>Données!H134 &amp; ""</f>
        <v/>
      </c>
      <c r="L176" s="49" t="str">
        <f>Données!C134 &amp; " " &amp;Données!D134</f>
        <v xml:space="preserve"> </v>
      </c>
      <c r="M176" s="50" t="str">
        <f>Données!B134 &amp; " " &amp;Données!A134</f>
        <v xml:space="preserve"> </v>
      </c>
      <c r="N176" s="49" t="str">
        <f>TRIM(Données!B134 &amp; " " &amp;Données!A134 &amp; " " &amp; Données!E134 &amp; " " &amp; Données!F134 &amp; " " &amp; Données!G134)</f>
        <v/>
      </c>
      <c r="O176" s="49" t="str">
        <f t="shared" si="68"/>
        <v xml:space="preserve">  </v>
      </c>
      <c r="P176" s="49">
        <f t="shared" si="67"/>
        <v>175</v>
      </c>
      <c r="AC176" s="11" t="s">
        <v>98</v>
      </c>
      <c r="AD176" s="16" t="str">
        <f ca="1">IFERROR(VLOOKUP(U2,INDIRECT(B147),3,FALSE),"")</f>
        <v/>
      </c>
      <c r="AE176" s="16" t="str">
        <f t="shared" ref="AE176:AE199" ca="1" si="82">IFERROR(VLOOKUP(V2,INDIRECT(C147),3,FALSE),"")</f>
        <v/>
      </c>
      <c r="AF176" s="16" t="str">
        <f t="shared" ref="AF176:AF199" ca="1" si="83">IFERROR(VLOOKUP(W2,INDIRECT(D147),3,FALSE),"")</f>
        <v/>
      </c>
      <c r="AG176" s="16" t="str">
        <f t="shared" ref="AG176:AG199" ca="1" si="84">IFERROR(VLOOKUP(X2,INDIRECT(E147),3,FALSE),"")</f>
        <v/>
      </c>
      <c r="AH176" s="16" t="str">
        <f t="shared" ref="AH176:AH199" ca="1" si="85">IFERROR(VLOOKUP(Y2,INDIRECT(F147),3,FALSE),"")</f>
        <v/>
      </c>
      <c r="AI176" s="16" t="str">
        <f t="shared" ref="AI176:AI199" ca="1" si="86">IFERROR(VLOOKUP(Z2,INDIRECT(G147),3,FALSE),"")</f>
        <v/>
      </c>
      <c r="AJ176" s="16" t="str">
        <f t="shared" ref="AJ176:AJ199" ca="1" si="87">IFERROR(VLOOKUP(AA2,INDIRECT(H147),3,FALSE),"")</f>
        <v/>
      </c>
    </row>
    <row r="177" spans="1:36" x14ac:dyDescent="0.15">
      <c r="A177" s="11" t="s">
        <v>99</v>
      </c>
      <c r="B177" s="23" t="str">
        <f t="shared" ca="1" si="76"/>
        <v/>
      </c>
      <c r="C177" s="16" t="str">
        <f t="shared" ca="1" si="77"/>
        <v/>
      </c>
      <c r="D177" s="16" t="str">
        <f t="shared" ref="D177:D199" ca="1" si="88">IFERROR(VLOOKUP(W3,INDIRECT(D148),2,FALSE),"")</f>
        <v/>
      </c>
      <c r="E177" s="16" t="str">
        <f t="shared" ca="1" si="78"/>
        <v/>
      </c>
      <c r="F177" s="16" t="str">
        <f t="shared" ca="1" si="79"/>
        <v/>
      </c>
      <c r="G177" s="16" t="str">
        <f t="shared" ca="1" si="80"/>
        <v/>
      </c>
      <c r="H177" s="17" t="str">
        <f t="shared" ca="1" si="81"/>
        <v/>
      </c>
      <c r="I177" s="52" t="str">
        <f>Données!J135 &amp; ""</f>
        <v/>
      </c>
      <c r="J177" s="52" t="str">
        <f>Données!I135 &amp; ""</f>
        <v/>
      </c>
      <c r="K177" s="52" t="str">
        <f>Données!H135 &amp; ""</f>
        <v/>
      </c>
      <c r="L177" s="49" t="str">
        <f>Données!C135 &amp; " " &amp;Données!D135</f>
        <v xml:space="preserve"> </v>
      </c>
      <c r="M177" s="50" t="str">
        <f>Données!B135 &amp; " " &amp;Données!A135</f>
        <v xml:space="preserve"> </v>
      </c>
      <c r="N177" s="49" t="str">
        <f>TRIM(Données!B135 &amp; " " &amp;Données!A135 &amp; " " &amp; Données!E135 &amp; " " &amp; Données!F135 &amp; " " &amp; Données!G135)</f>
        <v/>
      </c>
      <c r="O177" s="49" t="str">
        <f t="shared" si="68"/>
        <v xml:space="preserve">  </v>
      </c>
      <c r="P177" s="49">
        <f t="shared" si="67"/>
        <v>176</v>
      </c>
      <c r="AC177" s="11" t="s">
        <v>99</v>
      </c>
      <c r="AD177" s="16" t="str">
        <f t="shared" ref="AD177:AD199" ca="1" si="89">IFERROR(VLOOKUP(U3,INDIRECT(B148),3,FALSE),"")</f>
        <v/>
      </c>
      <c r="AE177" s="16" t="str">
        <f t="shared" ca="1" si="82"/>
        <v/>
      </c>
      <c r="AF177" s="16" t="str">
        <f t="shared" ca="1" si="83"/>
        <v/>
      </c>
      <c r="AG177" s="16" t="str">
        <f t="shared" ca="1" si="84"/>
        <v/>
      </c>
      <c r="AH177" s="16" t="str">
        <f t="shared" ca="1" si="85"/>
        <v/>
      </c>
      <c r="AI177" s="16" t="str">
        <f t="shared" ca="1" si="86"/>
        <v/>
      </c>
      <c r="AJ177" s="16" t="str">
        <f t="shared" ca="1" si="87"/>
        <v/>
      </c>
    </row>
    <row r="178" spans="1:36" x14ac:dyDescent="0.15">
      <c r="A178" s="11" t="s">
        <v>213</v>
      </c>
      <c r="B178" s="23" t="str">
        <f t="shared" ca="1" si="76"/>
        <v/>
      </c>
      <c r="C178" s="16" t="str">
        <f t="shared" ca="1" si="77"/>
        <v/>
      </c>
      <c r="D178" s="16" t="str">
        <f t="shared" ca="1" si="88"/>
        <v/>
      </c>
      <c r="E178" s="16" t="str">
        <f t="shared" ca="1" si="78"/>
        <v/>
      </c>
      <c r="F178" s="16" t="str">
        <f t="shared" ca="1" si="79"/>
        <v/>
      </c>
      <c r="G178" s="16" t="str">
        <f t="shared" ca="1" si="80"/>
        <v/>
      </c>
      <c r="H178" s="17" t="str">
        <f t="shared" ca="1" si="81"/>
        <v/>
      </c>
      <c r="I178" s="52" t="str">
        <f>Données!J136 &amp; ""</f>
        <v/>
      </c>
      <c r="J178" s="52" t="str">
        <f>Données!I136 &amp; ""</f>
        <v/>
      </c>
      <c r="K178" s="52" t="str">
        <f>Données!H136 &amp; ""</f>
        <v/>
      </c>
      <c r="L178" s="49" t="str">
        <f>Données!C136 &amp; " " &amp;Données!D136</f>
        <v xml:space="preserve"> </v>
      </c>
      <c r="M178" s="50" t="str">
        <f>Données!B136 &amp; " " &amp;Données!A136</f>
        <v xml:space="preserve"> </v>
      </c>
      <c r="N178" s="49" t="str">
        <f>TRIM(Données!B136 &amp; " " &amp;Données!A136 &amp; " " &amp; Données!E136 &amp; " " &amp; Données!F136 &amp; " " &amp; Données!G136)</f>
        <v/>
      </c>
      <c r="O178" s="49" t="str">
        <f t="shared" si="68"/>
        <v xml:space="preserve">  </v>
      </c>
      <c r="P178" s="49">
        <f t="shared" si="67"/>
        <v>177</v>
      </c>
      <c r="AC178" s="11" t="s">
        <v>213</v>
      </c>
      <c r="AD178" s="16" t="str">
        <f t="shared" ca="1" si="89"/>
        <v/>
      </c>
      <c r="AE178" s="16" t="str">
        <f t="shared" ca="1" si="82"/>
        <v/>
      </c>
      <c r="AF178" s="16" t="str">
        <f t="shared" ca="1" si="83"/>
        <v/>
      </c>
      <c r="AG178" s="16" t="str">
        <f t="shared" ca="1" si="84"/>
        <v/>
      </c>
      <c r="AH178" s="16" t="str">
        <f t="shared" ca="1" si="85"/>
        <v/>
      </c>
      <c r="AI178" s="16" t="str">
        <f t="shared" ca="1" si="86"/>
        <v/>
      </c>
      <c r="AJ178" s="16" t="str">
        <f t="shared" ca="1" si="87"/>
        <v/>
      </c>
    </row>
    <row r="179" spans="1:36" x14ac:dyDescent="0.15">
      <c r="A179" s="11" t="s">
        <v>214</v>
      </c>
      <c r="B179" s="23" t="str">
        <f t="shared" ca="1" si="76"/>
        <v/>
      </c>
      <c r="C179" s="16" t="str">
        <f t="shared" ca="1" si="77"/>
        <v/>
      </c>
      <c r="D179" s="16" t="str">
        <f t="shared" ca="1" si="88"/>
        <v/>
      </c>
      <c r="E179" s="16" t="str">
        <f t="shared" ca="1" si="78"/>
        <v/>
      </c>
      <c r="F179" s="16" t="str">
        <f t="shared" ca="1" si="79"/>
        <v/>
      </c>
      <c r="G179" s="16" t="str">
        <f t="shared" ca="1" si="80"/>
        <v/>
      </c>
      <c r="H179" s="17" t="str">
        <f t="shared" ca="1" si="81"/>
        <v/>
      </c>
      <c r="I179" s="52" t="str">
        <f>Données!J137 &amp; ""</f>
        <v/>
      </c>
      <c r="J179" s="52" t="str">
        <f>Données!I137 &amp; ""</f>
        <v/>
      </c>
      <c r="K179" s="52" t="str">
        <f>Données!H137 &amp; ""</f>
        <v/>
      </c>
      <c r="L179" s="49" t="str">
        <f>Données!C137 &amp; " " &amp;Données!D137</f>
        <v xml:space="preserve"> </v>
      </c>
      <c r="M179" s="50" t="str">
        <f>Données!B137 &amp; " " &amp;Données!A137</f>
        <v xml:space="preserve"> </v>
      </c>
      <c r="N179" s="49" t="str">
        <f>TRIM(Données!B137 &amp; " " &amp;Données!A137 &amp; " " &amp; Données!E137 &amp; " " &amp; Données!F137 &amp; " " &amp; Données!G137)</f>
        <v/>
      </c>
      <c r="O179" s="49" t="str">
        <f t="shared" si="68"/>
        <v xml:space="preserve">  </v>
      </c>
      <c r="P179" s="49">
        <f t="shared" si="67"/>
        <v>178</v>
      </c>
      <c r="AC179" s="11" t="s">
        <v>214</v>
      </c>
      <c r="AD179" s="16" t="str">
        <f t="shared" ca="1" si="89"/>
        <v/>
      </c>
      <c r="AE179" s="16" t="str">
        <f t="shared" ca="1" si="82"/>
        <v/>
      </c>
      <c r="AF179" s="16" t="str">
        <f t="shared" ca="1" si="83"/>
        <v/>
      </c>
      <c r="AG179" s="16" t="str">
        <f t="shared" ca="1" si="84"/>
        <v/>
      </c>
      <c r="AH179" s="16" t="str">
        <f t="shared" ca="1" si="85"/>
        <v/>
      </c>
      <c r="AI179" s="16" t="str">
        <f t="shared" ca="1" si="86"/>
        <v/>
      </c>
      <c r="AJ179" s="16" t="str">
        <f t="shared" ca="1" si="87"/>
        <v/>
      </c>
    </row>
    <row r="180" spans="1:36" x14ac:dyDescent="0.15">
      <c r="A180" s="11" t="s">
        <v>215</v>
      </c>
      <c r="B180" s="23" t="str">
        <f t="shared" ca="1" si="76"/>
        <v/>
      </c>
      <c r="C180" s="16" t="str">
        <f t="shared" ca="1" si="77"/>
        <v/>
      </c>
      <c r="D180" s="16" t="str">
        <f t="shared" ca="1" si="88"/>
        <v/>
      </c>
      <c r="E180" s="16" t="str">
        <f t="shared" ca="1" si="78"/>
        <v/>
      </c>
      <c r="F180" s="16" t="str">
        <f t="shared" ca="1" si="79"/>
        <v/>
      </c>
      <c r="G180" s="16" t="str">
        <f t="shared" ca="1" si="80"/>
        <v/>
      </c>
      <c r="H180" s="17" t="str">
        <f t="shared" ca="1" si="81"/>
        <v/>
      </c>
      <c r="I180" s="52" t="str">
        <f>Données!J138 &amp; ""</f>
        <v/>
      </c>
      <c r="J180" s="52" t="str">
        <f>Données!I138 &amp; ""</f>
        <v/>
      </c>
      <c r="K180" s="52" t="str">
        <f>Données!H138 &amp; ""</f>
        <v/>
      </c>
      <c r="L180" s="49" t="str">
        <f>Données!C138 &amp; " " &amp;Données!D138</f>
        <v xml:space="preserve"> </v>
      </c>
      <c r="M180" s="50" t="str">
        <f>Données!B138 &amp; " " &amp;Données!A138</f>
        <v xml:space="preserve"> </v>
      </c>
      <c r="N180" s="49" t="str">
        <f>TRIM(Données!B138 &amp; " " &amp;Données!A138 &amp; " " &amp; Données!E138 &amp; " " &amp; Données!F138 &amp; " " &amp; Données!G138)</f>
        <v/>
      </c>
      <c r="O180" s="49" t="str">
        <f t="shared" si="68"/>
        <v xml:space="preserve">  </v>
      </c>
      <c r="P180" s="49">
        <f t="shared" si="67"/>
        <v>179</v>
      </c>
      <c r="AC180" s="11" t="s">
        <v>215</v>
      </c>
      <c r="AD180" s="16" t="str">
        <f t="shared" ca="1" si="89"/>
        <v/>
      </c>
      <c r="AE180" s="16" t="str">
        <f t="shared" ca="1" si="82"/>
        <v/>
      </c>
      <c r="AF180" s="16" t="str">
        <f t="shared" ca="1" si="83"/>
        <v/>
      </c>
      <c r="AG180" s="16" t="str">
        <f t="shared" ca="1" si="84"/>
        <v/>
      </c>
      <c r="AH180" s="16" t="str">
        <f t="shared" ca="1" si="85"/>
        <v/>
      </c>
      <c r="AI180" s="16" t="str">
        <f t="shared" ca="1" si="86"/>
        <v/>
      </c>
      <c r="AJ180" s="16" t="str">
        <f t="shared" ca="1" si="87"/>
        <v/>
      </c>
    </row>
    <row r="181" spans="1:36" x14ac:dyDescent="0.15">
      <c r="A181" s="11" t="s">
        <v>216</v>
      </c>
      <c r="B181" s="23" t="str">
        <f t="shared" ca="1" si="76"/>
        <v/>
      </c>
      <c r="C181" s="16" t="str">
        <f t="shared" ca="1" si="77"/>
        <v/>
      </c>
      <c r="D181" s="16" t="str">
        <f t="shared" ca="1" si="88"/>
        <v/>
      </c>
      <c r="E181" s="16" t="str">
        <f t="shared" ca="1" si="78"/>
        <v/>
      </c>
      <c r="F181" s="16" t="str">
        <f t="shared" ca="1" si="79"/>
        <v/>
      </c>
      <c r="G181" s="16" t="str">
        <f t="shared" ca="1" si="80"/>
        <v/>
      </c>
      <c r="H181" s="17" t="str">
        <f t="shared" ca="1" si="81"/>
        <v/>
      </c>
      <c r="I181" s="52" t="str">
        <f>Données!J139 &amp; ""</f>
        <v/>
      </c>
      <c r="J181" s="52" t="str">
        <f>Données!I139 &amp; ""</f>
        <v/>
      </c>
      <c r="K181" s="52" t="str">
        <f>Données!H139 &amp; ""</f>
        <v/>
      </c>
      <c r="L181" s="49" t="str">
        <f>Données!C139 &amp; " " &amp;Données!D139</f>
        <v xml:space="preserve"> </v>
      </c>
      <c r="M181" s="50" t="str">
        <f>Données!B139 &amp; " " &amp;Données!A139</f>
        <v xml:space="preserve"> </v>
      </c>
      <c r="N181" s="49" t="str">
        <f>TRIM(Données!B139 &amp; " " &amp;Données!A139 &amp; " " &amp; Données!E139 &amp; " " &amp; Données!F139 &amp; " " &amp; Données!G139)</f>
        <v/>
      </c>
      <c r="O181" s="49" t="str">
        <f t="shared" si="68"/>
        <v xml:space="preserve">  </v>
      </c>
      <c r="P181" s="49">
        <f t="shared" si="67"/>
        <v>180</v>
      </c>
      <c r="AC181" s="11" t="s">
        <v>216</v>
      </c>
      <c r="AD181" s="16" t="str">
        <f t="shared" ca="1" si="89"/>
        <v/>
      </c>
      <c r="AE181" s="16" t="str">
        <f t="shared" ca="1" si="82"/>
        <v/>
      </c>
      <c r="AF181" s="16" t="str">
        <f t="shared" ca="1" si="83"/>
        <v/>
      </c>
      <c r="AG181" s="16" t="str">
        <f t="shared" ca="1" si="84"/>
        <v/>
      </c>
      <c r="AH181" s="16" t="str">
        <f t="shared" ca="1" si="85"/>
        <v/>
      </c>
      <c r="AI181" s="16" t="str">
        <f t="shared" ca="1" si="86"/>
        <v/>
      </c>
      <c r="AJ181" s="16" t="str">
        <f t="shared" ca="1" si="87"/>
        <v/>
      </c>
    </row>
    <row r="182" spans="1:36" x14ac:dyDescent="0.15">
      <c r="A182" s="11" t="s">
        <v>218</v>
      </c>
      <c r="B182" s="23" t="str">
        <f t="shared" ca="1" si="76"/>
        <v/>
      </c>
      <c r="C182" s="16" t="str">
        <f t="shared" ca="1" si="77"/>
        <v/>
      </c>
      <c r="D182" s="16" t="str">
        <f t="shared" ca="1" si="88"/>
        <v/>
      </c>
      <c r="E182" s="16" t="str">
        <f t="shared" ca="1" si="78"/>
        <v/>
      </c>
      <c r="F182" s="16" t="str">
        <f t="shared" ca="1" si="79"/>
        <v/>
      </c>
      <c r="G182" s="16" t="str">
        <f t="shared" ca="1" si="80"/>
        <v/>
      </c>
      <c r="H182" s="17" t="str">
        <f t="shared" ca="1" si="81"/>
        <v/>
      </c>
      <c r="I182" s="52" t="str">
        <f>Données!J140 &amp; ""</f>
        <v/>
      </c>
      <c r="J182" s="52" t="str">
        <f>Données!I140 &amp; ""</f>
        <v/>
      </c>
      <c r="K182" s="52" t="str">
        <f>Données!H140 &amp; ""</f>
        <v/>
      </c>
      <c r="L182" s="49" t="str">
        <f>Données!C140 &amp; " " &amp;Données!D140</f>
        <v xml:space="preserve"> </v>
      </c>
      <c r="M182" s="50" t="str">
        <f>Données!B140 &amp; " " &amp;Données!A140</f>
        <v xml:space="preserve"> </v>
      </c>
      <c r="N182" s="49" t="str">
        <f>TRIM(Données!B140 &amp; " " &amp;Données!A140 &amp; " " &amp; Données!E140 &amp; " " &amp; Données!F140 &amp; " " &amp; Données!G140)</f>
        <v/>
      </c>
      <c r="O182" s="49" t="str">
        <f t="shared" si="68"/>
        <v xml:space="preserve">  </v>
      </c>
      <c r="P182" s="49">
        <f t="shared" si="67"/>
        <v>181</v>
      </c>
      <c r="AC182" s="11" t="s">
        <v>218</v>
      </c>
      <c r="AD182" s="16" t="str">
        <f t="shared" ca="1" si="89"/>
        <v/>
      </c>
      <c r="AE182" s="16" t="str">
        <f t="shared" ca="1" si="82"/>
        <v/>
      </c>
      <c r="AF182" s="16" t="str">
        <f t="shared" ca="1" si="83"/>
        <v/>
      </c>
      <c r="AG182" s="16" t="str">
        <f t="shared" ca="1" si="84"/>
        <v/>
      </c>
      <c r="AH182" s="16" t="str">
        <f t="shared" ca="1" si="85"/>
        <v/>
      </c>
      <c r="AI182" s="16" t="str">
        <f t="shared" ca="1" si="86"/>
        <v/>
      </c>
      <c r="AJ182" s="16" t="str">
        <f t="shared" ca="1" si="87"/>
        <v/>
      </c>
    </row>
    <row r="183" spans="1:36" x14ac:dyDescent="0.15">
      <c r="A183" s="11" t="s">
        <v>220</v>
      </c>
      <c r="B183" s="23" t="str">
        <f t="shared" ca="1" si="76"/>
        <v/>
      </c>
      <c r="C183" s="16" t="str">
        <f t="shared" ca="1" si="77"/>
        <v/>
      </c>
      <c r="D183" s="16" t="str">
        <f t="shared" ca="1" si="88"/>
        <v/>
      </c>
      <c r="E183" s="16" t="str">
        <f t="shared" ca="1" si="78"/>
        <v/>
      </c>
      <c r="F183" s="16" t="str">
        <f t="shared" ca="1" si="79"/>
        <v/>
      </c>
      <c r="G183" s="16" t="str">
        <f t="shared" ca="1" si="80"/>
        <v/>
      </c>
      <c r="H183" s="17" t="str">
        <f t="shared" ca="1" si="81"/>
        <v/>
      </c>
      <c r="I183" s="52" t="str">
        <f>Données!J141 &amp; ""</f>
        <v/>
      </c>
      <c r="J183" s="52" t="str">
        <f>Données!I141 &amp; ""</f>
        <v/>
      </c>
      <c r="K183" s="52" t="str">
        <f>Données!H141 &amp; ""</f>
        <v/>
      </c>
      <c r="L183" s="49" t="str">
        <f>Données!C141 &amp; " " &amp;Données!D141</f>
        <v xml:space="preserve"> </v>
      </c>
      <c r="M183" s="50" t="str">
        <f>Données!B141 &amp; " " &amp;Données!A141</f>
        <v xml:space="preserve"> </v>
      </c>
      <c r="N183" s="49" t="str">
        <f>TRIM(Données!B141 &amp; " " &amp;Données!A141 &amp; " " &amp; Données!E141 &amp; " " &amp; Données!F141 &amp; " " &amp; Données!G141)</f>
        <v/>
      </c>
      <c r="O183" s="49" t="str">
        <f t="shared" si="68"/>
        <v xml:space="preserve">  </v>
      </c>
      <c r="P183" s="49">
        <f t="shared" si="67"/>
        <v>182</v>
      </c>
      <c r="AC183" s="11" t="s">
        <v>220</v>
      </c>
      <c r="AD183" s="16" t="str">
        <f t="shared" ca="1" si="89"/>
        <v/>
      </c>
      <c r="AE183" s="16" t="str">
        <f t="shared" ca="1" si="82"/>
        <v/>
      </c>
      <c r="AF183" s="16" t="str">
        <f t="shared" ca="1" si="83"/>
        <v/>
      </c>
      <c r="AG183" s="16" t="str">
        <f t="shared" ca="1" si="84"/>
        <v/>
      </c>
      <c r="AH183" s="16" t="str">
        <f t="shared" ca="1" si="85"/>
        <v/>
      </c>
      <c r="AI183" s="16" t="str">
        <f t="shared" ca="1" si="86"/>
        <v/>
      </c>
      <c r="AJ183" s="16" t="str">
        <f t="shared" ca="1" si="87"/>
        <v/>
      </c>
    </row>
    <row r="184" spans="1:36" x14ac:dyDescent="0.15">
      <c r="A184" s="11" t="s">
        <v>222</v>
      </c>
      <c r="B184" s="23" t="str">
        <f t="shared" ca="1" si="76"/>
        <v/>
      </c>
      <c r="C184" s="16" t="str">
        <f t="shared" ca="1" si="77"/>
        <v/>
      </c>
      <c r="D184" s="16" t="str">
        <f t="shared" ca="1" si="88"/>
        <v/>
      </c>
      <c r="E184" s="16" t="str">
        <f t="shared" ca="1" si="78"/>
        <v/>
      </c>
      <c r="F184" s="16" t="str">
        <f t="shared" ca="1" si="79"/>
        <v/>
      </c>
      <c r="G184" s="16" t="str">
        <f t="shared" ca="1" si="80"/>
        <v/>
      </c>
      <c r="H184" s="17" t="str">
        <f t="shared" ca="1" si="81"/>
        <v/>
      </c>
      <c r="I184" s="52" t="str">
        <f>Données!J142 &amp; ""</f>
        <v/>
      </c>
      <c r="J184" s="52" t="str">
        <f>Données!I142 &amp; ""</f>
        <v/>
      </c>
      <c r="K184" s="52" t="str">
        <f>Données!H142 &amp; ""</f>
        <v/>
      </c>
      <c r="L184" s="49" t="str">
        <f>Données!C142 &amp; " " &amp;Données!D142</f>
        <v xml:space="preserve"> </v>
      </c>
      <c r="M184" s="50" t="str">
        <f>Données!B142 &amp; " " &amp;Données!A142</f>
        <v xml:space="preserve"> </v>
      </c>
      <c r="N184" s="49" t="str">
        <f>TRIM(Données!B142 &amp; " " &amp;Données!A142 &amp; " " &amp; Données!E142 &amp; " " &amp; Données!F142 &amp; " " &amp; Données!G142)</f>
        <v/>
      </c>
      <c r="O184" s="49" t="str">
        <f t="shared" si="68"/>
        <v xml:space="preserve">  </v>
      </c>
      <c r="P184" s="49">
        <f t="shared" si="67"/>
        <v>183</v>
      </c>
      <c r="AC184" s="11" t="s">
        <v>222</v>
      </c>
      <c r="AD184" s="16" t="str">
        <f t="shared" ca="1" si="89"/>
        <v/>
      </c>
      <c r="AE184" s="16" t="str">
        <f t="shared" ca="1" si="82"/>
        <v/>
      </c>
      <c r="AF184" s="16" t="str">
        <f t="shared" ca="1" si="83"/>
        <v/>
      </c>
      <c r="AG184" s="16" t="str">
        <f t="shared" ca="1" si="84"/>
        <v/>
      </c>
      <c r="AH184" s="16" t="str">
        <f t="shared" ca="1" si="85"/>
        <v/>
      </c>
      <c r="AI184" s="16" t="str">
        <f t="shared" ca="1" si="86"/>
        <v/>
      </c>
      <c r="AJ184" s="16" t="str">
        <f t="shared" ca="1" si="87"/>
        <v/>
      </c>
    </row>
    <row r="185" spans="1:36" x14ac:dyDescent="0.15">
      <c r="A185" s="11" t="s">
        <v>224</v>
      </c>
      <c r="B185" s="23" t="str">
        <f t="shared" ca="1" si="76"/>
        <v/>
      </c>
      <c r="C185" s="16" t="str">
        <f t="shared" ca="1" si="77"/>
        <v/>
      </c>
      <c r="D185" s="16" t="str">
        <f t="shared" ca="1" si="88"/>
        <v/>
      </c>
      <c r="E185" s="16" t="str">
        <f t="shared" ca="1" si="78"/>
        <v/>
      </c>
      <c r="F185" s="16" t="str">
        <f t="shared" ca="1" si="79"/>
        <v/>
      </c>
      <c r="G185" s="16" t="str">
        <f t="shared" ca="1" si="80"/>
        <v/>
      </c>
      <c r="H185" s="17" t="str">
        <f t="shared" ca="1" si="81"/>
        <v/>
      </c>
      <c r="I185" s="52" t="str">
        <f>Données!J143 &amp; ""</f>
        <v/>
      </c>
      <c r="J185" s="52" t="str">
        <f>Données!I143 &amp; ""</f>
        <v/>
      </c>
      <c r="K185" s="52" t="str">
        <f>Données!H143 &amp; ""</f>
        <v/>
      </c>
      <c r="L185" s="49" t="str">
        <f>Données!C143 &amp; " " &amp;Données!D143</f>
        <v xml:space="preserve"> </v>
      </c>
      <c r="M185" s="50" t="str">
        <f>Données!B143 &amp; " " &amp;Données!A143</f>
        <v xml:space="preserve"> </v>
      </c>
      <c r="N185" s="49" t="str">
        <f>TRIM(Données!B143 &amp; " " &amp;Données!A143 &amp; " " &amp; Données!E143 &amp; " " &amp; Données!F143 &amp; " " &amp; Données!G143)</f>
        <v/>
      </c>
      <c r="O185" s="49" t="str">
        <f t="shared" si="68"/>
        <v xml:space="preserve">  </v>
      </c>
      <c r="P185" s="49">
        <f t="shared" si="67"/>
        <v>184</v>
      </c>
      <c r="AC185" s="11" t="s">
        <v>224</v>
      </c>
      <c r="AD185" s="16" t="str">
        <f t="shared" ca="1" si="89"/>
        <v/>
      </c>
      <c r="AE185" s="16" t="str">
        <f t="shared" ca="1" si="82"/>
        <v/>
      </c>
      <c r="AF185" s="16" t="str">
        <f t="shared" ca="1" si="83"/>
        <v/>
      </c>
      <c r="AG185" s="16" t="str">
        <f t="shared" ca="1" si="84"/>
        <v/>
      </c>
      <c r="AH185" s="16" t="str">
        <f t="shared" ca="1" si="85"/>
        <v/>
      </c>
      <c r="AI185" s="16" t="str">
        <f t="shared" ca="1" si="86"/>
        <v/>
      </c>
      <c r="AJ185" s="16" t="str">
        <f t="shared" ca="1" si="87"/>
        <v/>
      </c>
    </row>
    <row r="186" spans="1:36" x14ac:dyDescent="0.15">
      <c r="A186" s="11" t="s">
        <v>232</v>
      </c>
      <c r="B186" s="23" t="str">
        <f t="shared" ca="1" si="76"/>
        <v/>
      </c>
      <c r="C186" s="16" t="str">
        <f t="shared" ca="1" si="77"/>
        <v/>
      </c>
      <c r="D186" s="16" t="str">
        <f t="shared" ca="1" si="88"/>
        <v/>
      </c>
      <c r="E186" s="16" t="str">
        <f t="shared" ca="1" si="78"/>
        <v/>
      </c>
      <c r="F186" s="16" t="str">
        <f t="shared" ca="1" si="79"/>
        <v/>
      </c>
      <c r="G186" s="16" t="str">
        <f t="shared" ca="1" si="80"/>
        <v/>
      </c>
      <c r="H186" s="17" t="str">
        <f t="shared" ca="1" si="81"/>
        <v/>
      </c>
      <c r="I186" s="52" t="str">
        <f>Données!J144 &amp; ""</f>
        <v/>
      </c>
      <c r="J186" s="52" t="str">
        <f>Données!I144 &amp; ""</f>
        <v/>
      </c>
      <c r="K186" s="52" t="str">
        <f>Données!H144 &amp; ""</f>
        <v/>
      </c>
      <c r="L186" s="49" t="str">
        <f>Données!C144 &amp; " " &amp;Données!D144</f>
        <v xml:space="preserve"> </v>
      </c>
      <c r="M186" s="50" t="str">
        <f>Données!B144 &amp; " " &amp;Données!A144</f>
        <v xml:space="preserve"> </v>
      </c>
      <c r="N186" s="49" t="str">
        <f>TRIM(Données!B144 &amp; " " &amp;Données!A144 &amp; " " &amp; Données!E144 &amp; " " &amp; Données!F144 &amp; " " &amp; Données!G144)</f>
        <v/>
      </c>
      <c r="O186" s="49" t="str">
        <f t="shared" si="68"/>
        <v xml:space="preserve">  </v>
      </c>
      <c r="P186" s="49">
        <f t="shared" si="67"/>
        <v>185</v>
      </c>
      <c r="AC186" s="11" t="s">
        <v>232</v>
      </c>
      <c r="AD186" s="16" t="str">
        <f t="shared" ca="1" si="89"/>
        <v/>
      </c>
      <c r="AE186" s="16" t="str">
        <f t="shared" ca="1" si="82"/>
        <v/>
      </c>
      <c r="AF186" s="16" t="str">
        <f t="shared" ca="1" si="83"/>
        <v/>
      </c>
      <c r="AG186" s="16" t="str">
        <f t="shared" ca="1" si="84"/>
        <v/>
      </c>
      <c r="AH186" s="16" t="str">
        <f t="shared" ca="1" si="85"/>
        <v/>
      </c>
      <c r="AI186" s="16" t="str">
        <f t="shared" ca="1" si="86"/>
        <v/>
      </c>
      <c r="AJ186" s="16" t="str">
        <f t="shared" ca="1" si="87"/>
        <v/>
      </c>
    </row>
    <row r="187" spans="1:36" x14ac:dyDescent="0.15">
      <c r="A187" s="11" t="s">
        <v>233</v>
      </c>
      <c r="B187" s="23" t="str">
        <f t="shared" ca="1" si="76"/>
        <v/>
      </c>
      <c r="C187" s="16" t="str">
        <f t="shared" ca="1" si="77"/>
        <v/>
      </c>
      <c r="D187" s="16" t="str">
        <f t="shared" ca="1" si="88"/>
        <v/>
      </c>
      <c r="E187" s="16" t="str">
        <f t="shared" ca="1" si="78"/>
        <v/>
      </c>
      <c r="F187" s="16" t="str">
        <f t="shared" ca="1" si="79"/>
        <v/>
      </c>
      <c r="G187" s="16" t="str">
        <f t="shared" ca="1" si="80"/>
        <v/>
      </c>
      <c r="H187" s="17" t="str">
        <f t="shared" ca="1" si="81"/>
        <v/>
      </c>
      <c r="I187" s="52" t="str">
        <f>Données!J145 &amp; ""</f>
        <v/>
      </c>
      <c r="J187" s="52" t="str">
        <f>Données!I145 &amp; ""</f>
        <v/>
      </c>
      <c r="K187" s="52" t="str">
        <f>Données!H145 &amp; ""</f>
        <v/>
      </c>
      <c r="L187" s="49" t="str">
        <f>Données!C145 &amp; " " &amp;Données!D145</f>
        <v xml:space="preserve"> </v>
      </c>
      <c r="M187" s="50" t="str">
        <f>Données!B145 &amp; " " &amp;Données!A145</f>
        <v xml:space="preserve"> </v>
      </c>
      <c r="N187" s="49" t="str">
        <f>TRIM(Données!B145 &amp; " " &amp;Données!A145 &amp; " " &amp; Données!E145 &amp; " " &amp; Données!F145 &amp; " " &amp; Données!G145)</f>
        <v/>
      </c>
      <c r="O187" s="49" t="str">
        <f t="shared" si="68"/>
        <v xml:space="preserve">  </v>
      </c>
      <c r="P187" s="49">
        <f t="shared" si="67"/>
        <v>186</v>
      </c>
      <c r="AC187" s="11" t="s">
        <v>233</v>
      </c>
      <c r="AD187" s="16" t="str">
        <f t="shared" ca="1" si="89"/>
        <v/>
      </c>
      <c r="AE187" s="16" t="str">
        <f t="shared" ca="1" si="82"/>
        <v/>
      </c>
      <c r="AF187" s="16" t="str">
        <f t="shared" ca="1" si="83"/>
        <v/>
      </c>
      <c r="AG187" s="16" t="str">
        <f t="shared" ca="1" si="84"/>
        <v/>
      </c>
      <c r="AH187" s="16" t="str">
        <f t="shared" ca="1" si="85"/>
        <v/>
      </c>
      <c r="AI187" s="16" t="str">
        <f t="shared" ca="1" si="86"/>
        <v/>
      </c>
      <c r="AJ187" s="16" t="str">
        <f t="shared" ca="1" si="87"/>
        <v/>
      </c>
    </row>
    <row r="188" spans="1:36" x14ac:dyDescent="0.15">
      <c r="A188" s="11" t="s">
        <v>94</v>
      </c>
      <c r="B188" s="23" t="str">
        <f t="shared" ca="1" si="76"/>
        <v/>
      </c>
      <c r="C188" s="16" t="str">
        <f t="shared" ca="1" si="77"/>
        <v/>
      </c>
      <c r="D188" s="16" t="str">
        <f t="shared" ca="1" si="88"/>
        <v/>
      </c>
      <c r="E188" s="16" t="str">
        <f t="shared" ca="1" si="78"/>
        <v/>
      </c>
      <c r="F188" s="16" t="str">
        <f t="shared" ca="1" si="79"/>
        <v/>
      </c>
      <c r="G188" s="16" t="str">
        <f t="shared" ca="1" si="80"/>
        <v/>
      </c>
      <c r="H188" s="17" t="str">
        <f t="shared" ca="1" si="81"/>
        <v/>
      </c>
      <c r="I188" s="52" t="str">
        <f>Données!J146 &amp; ""</f>
        <v/>
      </c>
      <c r="J188" s="52" t="str">
        <f>Données!I146 &amp; ""</f>
        <v/>
      </c>
      <c r="K188" s="52" t="str">
        <f>Données!H146 &amp; ""</f>
        <v/>
      </c>
      <c r="L188" s="49" t="str">
        <f>Données!C146 &amp; " " &amp;Données!D146</f>
        <v xml:space="preserve"> </v>
      </c>
      <c r="M188" s="50" t="str">
        <f>Données!B146 &amp; " " &amp;Données!A146</f>
        <v xml:space="preserve"> </v>
      </c>
      <c r="N188" s="49" t="str">
        <f>TRIM(Données!B146 &amp; " " &amp;Données!A146 &amp; " " &amp; Données!E146 &amp; " " &amp; Données!F146 &amp; " " &amp; Données!G146)</f>
        <v/>
      </c>
      <c r="O188" s="49" t="str">
        <f t="shared" si="68"/>
        <v xml:space="preserve">  </v>
      </c>
      <c r="P188" s="49">
        <f t="shared" si="67"/>
        <v>187</v>
      </c>
      <c r="AC188" s="11" t="s">
        <v>94</v>
      </c>
      <c r="AD188" s="16" t="str">
        <f t="shared" ca="1" si="89"/>
        <v/>
      </c>
      <c r="AE188" s="16" t="str">
        <f t="shared" ca="1" si="82"/>
        <v/>
      </c>
      <c r="AF188" s="16" t="str">
        <f t="shared" ca="1" si="83"/>
        <v/>
      </c>
      <c r="AG188" s="16" t="str">
        <f t="shared" ca="1" si="84"/>
        <v/>
      </c>
      <c r="AH188" s="16" t="str">
        <f t="shared" ca="1" si="85"/>
        <v/>
      </c>
      <c r="AI188" s="16" t="str">
        <f t="shared" ca="1" si="86"/>
        <v/>
      </c>
      <c r="AJ188" s="16" t="str">
        <f t="shared" ca="1" si="87"/>
        <v/>
      </c>
    </row>
    <row r="189" spans="1:36" x14ac:dyDescent="0.15">
      <c r="A189" s="11" t="s">
        <v>104</v>
      </c>
      <c r="B189" s="23" t="str">
        <f t="shared" ca="1" si="76"/>
        <v/>
      </c>
      <c r="C189" s="16" t="str">
        <f t="shared" ca="1" si="77"/>
        <v/>
      </c>
      <c r="D189" s="16" t="str">
        <f t="shared" ca="1" si="88"/>
        <v/>
      </c>
      <c r="E189" s="16" t="str">
        <f t="shared" ca="1" si="78"/>
        <v/>
      </c>
      <c r="F189" s="16" t="str">
        <f t="shared" ca="1" si="79"/>
        <v/>
      </c>
      <c r="G189" s="16" t="str">
        <f t="shared" ca="1" si="80"/>
        <v/>
      </c>
      <c r="H189" s="17" t="str">
        <f t="shared" ca="1" si="81"/>
        <v/>
      </c>
      <c r="I189" s="52" t="str">
        <f>Données!J147 &amp; ""</f>
        <v/>
      </c>
      <c r="J189" s="52" t="str">
        <f>Données!I147 &amp; ""</f>
        <v/>
      </c>
      <c r="K189" s="52" t="str">
        <f>Données!H147 &amp; ""</f>
        <v/>
      </c>
      <c r="L189" s="49" t="str">
        <f>Données!C147 &amp; " " &amp;Données!D147</f>
        <v xml:space="preserve"> </v>
      </c>
      <c r="M189" s="50" t="str">
        <f>Données!B147 &amp; " " &amp;Données!A147</f>
        <v xml:space="preserve"> </v>
      </c>
      <c r="N189" s="49" t="str">
        <f>TRIM(Données!B147 &amp; " " &amp;Données!A147 &amp; " " &amp; Données!E147 &amp; " " &amp; Données!F147 &amp; " " &amp; Données!G147)</f>
        <v/>
      </c>
      <c r="O189" s="49" t="str">
        <f t="shared" si="68"/>
        <v xml:space="preserve">  </v>
      </c>
      <c r="P189" s="49">
        <f t="shared" si="67"/>
        <v>188</v>
      </c>
      <c r="AC189" s="11" t="s">
        <v>104</v>
      </c>
      <c r="AD189" s="16" t="str">
        <f t="shared" ca="1" si="89"/>
        <v/>
      </c>
      <c r="AE189" s="16" t="str">
        <f t="shared" ca="1" si="82"/>
        <v/>
      </c>
      <c r="AF189" s="16" t="str">
        <f t="shared" ca="1" si="83"/>
        <v/>
      </c>
      <c r="AG189" s="16" t="str">
        <f t="shared" ca="1" si="84"/>
        <v/>
      </c>
      <c r="AH189" s="16" t="str">
        <f t="shared" ca="1" si="85"/>
        <v/>
      </c>
      <c r="AI189" s="16" t="str">
        <f t="shared" ca="1" si="86"/>
        <v/>
      </c>
      <c r="AJ189" s="16" t="str">
        <f t="shared" ca="1" si="87"/>
        <v/>
      </c>
    </row>
    <row r="190" spans="1:36" x14ac:dyDescent="0.15">
      <c r="A190" s="11" t="s">
        <v>105</v>
      </c>
      <c r="B190" s="23" t="str">
        <f t="shared" ca="1" si="76"/>
        <v/>
      </c>
      <c r="C190" s="16" t="str">
        <f t="shared" ca="1" si="77"/>
        <v/>
      </c>
      <c r="D190" s="16" t="str">
        <f t="shared" ca="1" si="88"/>
        <v/>
      </c>
      <c r="E190" s="16" t="str">
        <f t="shared" ca="1" si="78"/>
        <v/>
      </c>
      <c r="F190" s="16" t="str">
        <f t="shared" ca="1" si="79"/>
        <v/>
      </c>
      <c r="G190" s="16" t="str">
        <f t="shared" ca="1" si="80"/>
        <v/>
      </c>
      <c r="H190" s="17" t="str">
        <f t="shared" ca="1" si="81"/>
        <v/>
      </c>
      <c r="I190" s="52" t="str">
        <f>Données!J148 &amp; ""</f>
        <v/>
      </c>
      <c r="J190" s="52" t="str">
        <f>Données!I148 &amp; ""</f>
        <v/>
      </c>
      <c r="K190" s="52" t="str">
        <f>Données!H148 &amp; ""</f>
        <v/>
      </c>
      <c r="L190" s="49" t="str">
        <f>Données!C148 &amp; " " &amp;Données!D148</f>
        <v xml:space="preserve"> </v>
      </c>
      <c r="M190" s="50" t="str">
        <f>Données!B148 &amp; " " &amp;Données!A148</f>
        <v xml:space="preserve"> </v>
      </c>
      <c r="N190" s="49" t="str">
        <f>TRIM(Données!B148 &amp; " " &amp;Données!A148 &amp; " " &amp; Données!E148 &amp; " " &amp; Données!F148 &amp; " " &amp; Données!G148)</f>
        <v/>
      </c>
      <c r="O190" s="49" t="str">
        <f t="shared" si="68"/>
        <v xml:space="preserve">  </v>
      </c>
      <c r="P190" s="49">
        <f t="shared" si="67"/>
        <v>189</v>
      </c>
      <c r="AC190" s="11" t="s">
        <v>105</v>
      </c>
      <c r="AD190" s="16" t="str">
        <f t="shared" ca="1" si="89"/>
        <v/>
      </c>
      <c r="AE190" s="16" t="str">
        <f t="shared" ca="1" si="82"/>
        <v/>
      </c>
      <c r="AF190" s="16" t="str">
        <f t="shared" ca="1" si="83"/>
        <v/>
      </c>
      <c r="AG190" s="16" t="str">
        <f t="shared" ca="1" si="84"/>
        <v/>
      </c>
      <c r="AH190" s="16" t="str">
        <f t="shared" ca="1" si="85"/>
        <v/>
      </c>
      <c r="AI190" s="16" t="str">
        <f t="shared" ca="1" si="86"/>
        <v/>
      </c>
      <c r="AJ190" s="16" t="str">
        <f t="shared" ca="1" si="87"/>
        <v/>
      </c>
    </row>
    <row r="191" spans="1:36" x14ac:dyDescent="0.15">
      <c r="A191" s="11" t="s">
        <v>106</v>
      </c>
      <c r="B191" s="23" t="str">
        <f t="shared" ca="1" si="76"/>
        <v/>
      </c>
      <c r="C191" s="16" t="str">
        <f t="shared" ca="1" si="77"/>
        <v/>
      </c>
      <c r="D191" s="16" t="str">
        <f t="shared" ca="1" si="88"/>
        <v/>
      </c>
      <c r="E191" s="16" t="str">
        <f t="shared" ca="1" si="78"/>
        <v/>
      </c>
      <c r="F191" s="16" t="str">
        <f t="shared" ca="1" si="79"/>
        <v/>
      </c>
      <c r="G191" s="16" t="str">
        <f t="shared" ca="1" si="80"/>
        <v/>
      </c>
      <c r="H191" s="17" t="str">
        <f t="shared" ca="1" si="81"/>
        <v/>
      </c>
      <c r="I191" s="52" t="str">
        <f>Données!J149 &amp; ""</f>
        <v/>
      </c>
      <c r="J191" s="52" t="str">
        <f>Données!I149 &amp; ""</f>
        <v/>
      </c>
      <c r="K191" s="52" t="str">
        <f>Données!H149 &amp; ""</f>
        <v/>
      </c>
      <c r="L191" s="49" t="str">
        <f>Données!C149 &amp; " " &amp;Données!D149</f>
        <v xml:space="preserve"> </v>
      </c>
      <c r="M191" s="50" t="str">
        <f>Données!B149 &amp; " " &amp;Données!A149</f>
        <v xml:space="preserve"> </v>
      </c>
      <c r="N191" s="49" t="str">
        <f>TRIM(Données!B149 &amp; " " &amp;Données!A149 &amp; " " &amp; Données!E149 &amp; " " &amp; Données!F149 &amp; " " &amp; Données!G149)</f>
        <v/>
      </c>
      <c r="O191" s="49" t="str">
        <f t="shared" si="68"/>
        <v xml:space="preserve">  </v>
      </c>
      <c r="P191" s="49">
        <f t="shared" si="67"/>
        <v>190</v>
      </c>
      <c r="AC191" s="11" t="s">
        <v>106</v>
      </c>
      <c r="AD191" s="16" t="str">
        <f t="shared" ca="1" si="89"/>
        <v/>
      </c>
      <c r="AE191" s="16" t="str">
        <f t="shared" ca="1" si="82"/>
        <v/>
      </c>
      <c r="AF191" s="16" t="str">
        <f t="shared" ca="1" si="83"/>
        <v/>
      </c>
      <c r="AG191" s="16" t="str">
        <f t="shared" ca="1" si="84"/>
        <v/>
      </c>
      <c r="AH191" s="16" t="str">
        <f t="shared" ca="1" si="85"/>
        <v/>
      </c>
      <c r="AI191" s="16" t="str">
        <f t="shared" ca="1" si="86"/>
        <v/>
      </c>
      <c r="AJ191" s="16" t="str">
        <f t="shared" ca="1" si="87"/>
        <v/>
      </c>
    </row>
    <row r="192" spans="1:36" x14ac:dyDescent="0.15">
      <c r="A192" s="11" t="s">
        <v>107</v>
      </c>
      <c r="B192" s="23" t="str">
        <f t="shared" ca="1" si="76"/>
        <v/>
      </c>
      <c r="C192" s="16" t="str">
        <f t="shared" ca="1" si="77"/>
        <v/>
      </c>
      <c r="D192" s="16" t="str">
        <f t="shared" ca="1" si="88"/>
        <v/>
      </c>
      <c r="E192" s="16" t="str">
        <f t="shared" ca="1" si="78"/>
        <v/>
      </c>
      <c r="F192" s="16" t="str">
        <f t="shared" ca="1" si="79"/>
        <v/>
      </c>
      <c r="G192" s="16" t="str">
        <f t="shared" ca="1" si="80"/>
        <v/>
      </c>
      <c r="H192" s="17" t="str">
        <f t="shared" ca="1" si="81"/>
        <v/>
      </c>
      <c r="I192" s="52" t="str">
        <f>Données!J150 &amp; ""</f>
        <v/>
      </c>
      <c r="J192" s="52" t="str">
        <f>Données!I150 &amp; ""</f>
        <v/>
      </c>
      <c r="K192" s="52" t="str">
        <f>Données!H150 &amp; ""</f>
        <v/>
      </c>
      <c r="L192" s="49" t="str">
        <f>Données!C150 &amp; " " &amp;Données!D150</f>
        <v xml:space="preserve"> </v>
      </c>
      <c r="M192" s="50" t="str">
        <f>Données!B150 &amp; " " &amp;Données!A150</f>
        <v xml:space="preserve"> </v>
      </c>
      <c r="N192" s="49" t="str">
        <f>TRIM(Données!B150 &amp; " " &amp;Données!A150 &amp; " " &amp; Données!E150 &amp; " " &amp; Données!F150 &amp; " " &amp; Données!G150)</f>
        <v/>
      </c>
      <c r="O192" s="49" t="str">
        <f t="shared" si="68"/>
        <v xml:space="preserve">  </v>
      </c>
      <c r="P192" s="49">
        <f t="shared" si="67"/>
        <v>191</v>
      </c>
      <c r="AC192" s="11" t="s">
        <v>107</v>
      </c>
      <c r="AD192" s="16" t="str">
        <f t="shared" ca="1" si="89"/>
        <v/>
      </c>
      <c r="AE192" s="16" t="str">
        <f t="shared" ca="1" si="82"/>
        <v/>
      </c>
      <c r="AF192" s="16" t="str">
        <f t="shared" ca="1" si="83"/>
        <v/>
      </c>
      <c r="AG192" s="16" t="str">
        <f t="shared" ca="1" si="84"/>
        <v/>
      </c>
      <c r="AH192" s="16" t="str">
        <f t="shared" ca="1" si="85"/>
        <v/>
      </c>
      <c r="AI192" s="16" t="str">
        <f t="shared" ca="1" si="86"/>
        <v/>
      </c>
      <c r="AJ192" s="16" t="str">
        <f t="shared" ca="1" si="87"/>
        <v/>
      </c>
    </row>
    <row r="193" spans="1:36" x14ac:dyDescent="0.15">
      <c r="A193" s="11" t="s">
        <v>108</v>
      </c>
      <c r="B193" s="23" t="str">
        <f t="shared" ca="1" si="76"/>
        <v/>
      </c>
      <c r="C193" s="16" t="str">
        <f t="shared" ca="1" si="77"/>
        <v/>
      </c>
      <c r="D193" s="16" t="str">
        <f t="shared" ca="1" si="88"/>
        <v/>
      </c>
      <c r="E193" s="16" t="str">
        <f t="shared" ca="1" si="78"/>
        <v/>
      </c>
      <c r="F193" s="16" t="str">
        <f t="shared" ca="1" si="79"/>
        <v/>
      </c>
      <c r="G193" s="16" t="str">
        <f t="shared" ca="1" si="80"/>
        <v/>
      </c>
      <c r="H193" s="17" t="str">
        <f t="shared" ca="1" si="81"/>
        <v/>
      </c>
      <c r="I193" s="52" t="str">
        <f>Données!J151 &amp; ""</f>
        <v/>
      </c>
      <c r="J193" s="52" t="str">
        <f>Données!I151 &amp; ""</f>
        <v/>
      </c>
      <c r="K193" s="52" t="str">
        <f>Données!H151 &amp; ""</f>
        <v/>
      </c>
      <c r="L193" s="49" t="str">
        <f>Données!C151 &amp; " " &amp;Données!D151</f>
        <v xml:space="preserve"> </v>
      </c>
      <c r="M193" s="50" t="str">
        <f>Données!B151 &amp; " " &amp;Données!A151</f>
        <v xml:space="preserve"> </v>
      </c>
      <c r="N193" s="49" t="str">
        <f>TRIM(Données!B151 &amp; " " &amp;Données!A151 &amp; " " &amp; Données!E151 &amp; " " &amp; Données!F151 &amp; " " &amp; Données!G151)</f>
        <v/>
      </c>
      <c r="O193" s="49" t="str">
        <f t="shared" si="68"/>
        <v xml:space="preserve">  </v>
      </c>
      <c r="P193" s="49">
        <f t="shared" si="67"/>
        <v>192</v>
      </c>
      <c r="AC193" s="11" t="s">
        <v>108</v>
      </c>
      <c r="AD193" s="16" t="str">
        <f t="shared" ca="1" si="89"/>
        <v/>
      </c>
      <c r="AE193" s="16" t="str">
        <f t="shared" ca="1" si="82"/>
        <v/>
      </c>
      <c r="AF193" s="16" t="str">
        <f t="shared" ca="1" si="83"/>
        <v/>
      </c>
      <c r="AG193" s="16" t="str">
        <f t="shared" ca="1" si="84"/>
        <v/>
      </c>
      <c r="AH193" s="16" t="str">
        <f t="shared" ca="1" si="85"/>
        <v/>
      </c>
      <c r="AI193" s="16" t="str">
        <f t="shared" ca="1" si="86"/>
        <v/>
      </c>
      <c r="AJ193" s="16" t="str">
        <f t="shared" ca="1" si="87"/>
        <v/>
      </c>
    </row>
    <row r="194" spans="1:36" x14ac:dyDescent="0.15">
      <c r="A194" s="11" t="s">
        <v>109</v>
      </c>
      <c r="B194" s="23" t="str">
        <f t="shared" ca="1" si="76"/>
        <v/>
      </c>
      <c r="C194" s="16" t="str">
        <f t="shared" ca="1" si="77"/>
        <v/>
      </c>
      <c r="D194" s="16" t="str">
        <f t="shared" ca="1" si="88"/>
        <v/>
      </c>
      <c r="E194" s="16" t="str">
        <f t="shared" ca="1" si="78"/>
        <v/>
      </c>
      <c r="F194" s="16" t="str">
        <f t="shared" ca="1" si="79"/>
        <v/>
      </c>
      <c r="G194" s="16" t="str">
        <f t="shared" ca="1" si="80"/>
        <v/>
      </c>
      <c r="H194" s="17" t="str">
        <f t="shared" ca="1" si="81"/>
        <v/>
      </c>
      <c r="I194" s="52" t="str">
        <f>Données!J152 &amp; ""</f>
        <v/>
      </c>
      <c r="J194" s="52" t="str">
        <f>Données!I152 &amp; ""</f>
        <v/>
      </c>
      <c r="K194" s="52" t="str">
        <f>Données!H152 &amp; ""</f>
        <v/>
      </c>
      <c r="L194" s="49" t="str">
        <f>Données!C152 &amp; " " &amp;Données!D152</f>
        <v xml:space="preserve"> </v>
      </c>
      <c r="M194" s="50" t="str">
        <f>Données!B152 &amp; " " &amp;Données!A152</f>
        <v xml:space="preserve"> </v>
      </c>
      <c r="N194" s="49" t="str">
        <f>TRIM(Données!B152 &amp; " " &amp;Données!A152 &amp; " " &amp; Données!E152 &amp; " " &amp; Données!F152 &amp; " " &amp; Données!G152)</f>
        <v/>
      </c>
      <c r="O194" s="49" t="str">
        <f t="shared" si="68"/>
        <v xml:space="preserve">  </v>
      </c>
      <c r="P194" s="49">
        <f t="shared" si="67"/>
        <v>193</v>
      </c>
      <c r="AC194" s="11" t="s">
        <v>109</v>
      </c>
      <c r="AD194" s="16" t="str">
        <f t="shared" ca="1" si="89"/>
        <v/>
      </c>
      <c r="AE194" s="16" t="str">
        <f t="shared" ca="1" si="82"/>
        <v/>
      </c>
      <c r="AF194" s="16" t="str">
        <f t="shared" ca="1" si="83"/>
        <v/>
      </c>
      <c r="AG194" s="16" t="str">
        <f t="shared" ca="1" si="84"/>
        <v/>
      </c>
      <c r="AH194" s="16" t="str">
        <f t="shared" ca="1" si="85"/>
        <v/>
      </c>
      <c r="AI194" s="16" t="str">
        <f t="shared" ca="1" si="86"/>
        <v/>
      </c>
      <c r="AJ194" s="16" t="str">
        <f t="shared" ca="1" si="87"/>
        <v/>
      </c>
    </row>
    <row r="195" spans="1:36" x14ac:dyDescent="0.15">
      <c r="A195" s="11" t="s">
        <v>110</v>
      </c>
      <c r="B195" s="23" t="str">
        <f t="shared" ca="1" si="76"/>
        <v/>
      </c>
      <c r="C195" s="16" t="str">
        <f t="shared" ca="1" si="77"/>
        <v/>
      </c>
      <c r="D195" s="16" t="str">
        <f t="shared" ca="1" si="88"/>
        <v/>
      </c>
      <c r="E195" s="16" t="str">
        <f t="shared" ca="1" si="78"/>
        <v/>
      </c>
      <c r="F195" s="16" t="str">
        <f t="shared" ca="1" si="79"/>
        <v/>
      </c>
      <c r="G195" s="16" t="str">
        <f t="shared" ca="1" si="80"/>
        <v/>
      </c>
      <c r="H195" s="17" t="str">
        <f t="shared" ca="1" si="81"/>
        <v/>
      </c>
      <c r="I195" s="52" t="str">
        <f>Données!J153 &amp; ""</f>
        <v/>
      </c>
      <c r="J195" s="52" t="str">
        <f>Données!I153 &amp; ""</f>
        <v/>
      </c>
      <c r="K195" s="52" t="str">
        <f>Données!H153 &amp; ""</f>
        <v/>
      </c>
      <c r="L195" s="49" t="str">
        <f>Données!C153 &amp; " " &amp;Données!D153</f>
        <v xml:space="preserve"> </v>
      </c>
      <c r="M195" s="50" t="str">
        <f>Données!B153 &amp; " " &amp;Données!A153</f>
        <v xml:space="preserve"> </v>
      </c>
      <c r="N195" s="49" t="str">
        <f>TRIM(Données!B153 &amp; " " &amp;Données!A153 &amp; " " &amp; Données!E153 &amp; " " &amp; Données!F153 &amp; " " &amp; Données!G153)</f>
        <v/>
      </c>
      <c r="O195" s="49" t="str">
        <f t="shared" si="68"/>
        <v xml:space="preserve">  </v>
      </c>
      <c r="P195" s="49">
        <f t="shared" si="67"/>
        <v>194</v>
      </c>
      <c r="AC195" s="11" t="s">
        <v>110</v>
      </c>
      <c r="AD195" s="16" t="str">
        <f t="shared" ca="1" si="89"/>
        <v/>
      </c>
      <c r="AE195" s="16" t="str">
        <f t="shared" ca="1" si="82"/>
        <v/>
      </c>
      <c r="AF195" s="16" t="str">
        <f t="shared" ca="1" si="83"/>
        <v/>
      </c>
      <c r="AG195" s="16" t="str">
        <f t="shared" ca="1" si="84"/>
        <v/>
      </c>
      <c r="AH195" s="16" t="str">
        <f t="shared" ca="1" si="85"/>
        <v/>
      </c>
      <c r="AI195" s="16" t="str">
        <f t="shared" ca="1" si="86"/>
        <v/>
      </c>
      <c r="AJ195" s="16" t="str">
        <f t="shared" ca="1" si="87"/>
        <v/>
      </c>
    </row>
    <row r="196" spans="1:36" x14ac:dyDescent="0.15">
      <c r="A196" s="11" t="s">
        <v>111</v>
      </c>
      <c r="B196" s="23" t="str">
        <f t="shared" ca="1" si="76"/>
        <v/>
      </c>
      <c r="C196" s="16" t="str">
        <f t="shared" ca="1" si="77"/>
        <v/>
      </c>
      <c r="D196" s="16" t="str">
        <f t="shared" ca="1" si="88"/>
        <v/>
      </c>
      <c r="E196" s="16" t="str">
        <f t="shared" ca="1" si="78"/>
        <v/>
      </c>
      <c r="F196" s="16" t="str">
        <f t="shared" ca="1" si="79"/>
        <v/>
      </c>
      <c r="G196" s="16" t="str">
        <f t="shared" ca="1" si="80"/>
        <v/>
      </c>
      <c r="H196" s="17" t="str">
        <f t="shared" ca="1" si="81"/>
        <v/>
      </c>
      <c r="I196" s="52" t="str">
        <f>Données!J154 &amp; ""</f>
        <v/>
      </c>
      <c r="J196" s="52" t="str">
        <f>Données!I154 &amp; ""</f>
        <v/>
      </c>
      <c r="K196" s="52" t="str">
        <f>Données!H154 &amp; ""</f>
        <v/>
      </c>
      <c r="L196" s="49" t="str">
        <f>Données!C154 &amp; " " &amp;Données!D154</f>
        <v xml:space="preserve"> </v>
      </c>
      <c r="M196" s="50" t="str">
        <f>Données!B154 &amp; " " &amp;Données!A154</f>
        <v xml:space="preserve"> </v>
      </c>
      <c r="N196" s="49" t="str">
        <f>TRIM(Données!B154 &amp; " " &amp;Données!A154 &amp; " " &amp; Données!E154 &amp; " " &amp; Données!F154 &amp; " " &amp; Données!G154)</f>
        <v/>
      </c>
      <c r="O196" s="49" t="str">
        <f t="shared" si="68"/>
        <v xml:space="preserve">  </v>
      </c>
      <c r="P196" s="49">
        <f t="shared" ref="P196:P259" si="90">P195+1</f>
        <v>195</v>
      </c>
      <c r="AC196" s="11" t="s">
        <v>111</v>
      </c>
      <c r="AD196" s="16" t="str">
        <f t="shared" ca="1" si="89"/>
        <v/>
      </c>
      <c r="AE196" s="16" t="str">
        <f t="shared" ca="1" si="82"/>
        <v/>
      </c>
      <c r="AF196" s="16" t="str">
        <f t="shared" ca="1" si="83"/>
        <v/>
      </c>
      <c r="AG196" s="16" t="str">
        <f t="shared" ca="1" si="84"/>
        <v/>
      </c>
      <c r="AH196" s="16" t="str">
        <f t="shared" ca="1" si="85"/>
        <v/>
      </c>
      <c r="AI196" s="16" t="str">
        <f t="shared" ca="1" si="86"/>
        <v/>
      </c>
      <c r="AJ196" s="16" t="str">
        <f t="shared" ca="1" si="87"/>
        <v/>
      </c>
    </row>
    <row r="197" spans="1:36" x14ac:dyDescent="0.15">
      <c r="A197" s="11" t="s">
        <v>83</v>
      </c>
      <c r="B197" s="23" t="str">
        <f t="shared" ca="1" si="76"/>
        <v/>
      </c>
      <c r="C197" s="16" t="str">
        <f t="shared" ca="1" si="77"/>
        <v/>
      </c>
      <c r="D197" s="16" t="str">
        <f t="shared" ca="1" si="88"/>
        <v/>
      </c>
      <c r="E197" s="16" t="str">
        <f t="shared" ca="1" si="78"/>
        <v/>
      </c>
      <c r="F197" s="16" t="str">
        <f t="shared" ca="1" si="79"/>
        <v/>
      </c>
      <c r="G197" s="16" t="str">
        <f t="shared" ca="1" si="80"/>
        <v/>
      </c>
      <c r="H197" s="17" t="str">
        <f t="shared" ca="1" si="81"/>
        <v/>
      </c>
      <c r="I197" s="52" t="str">
        <f>Données!J155 &amp; ""</f>
        <v/>
      </c>
      <c r="J197" s="52" t="str">
        <f>Données!I155 &amp; ""</f>
        <v/>
      </c>
      <c r="K197" s="52" t="str">
        <f>Données!H155 &amp; ""</f>
        <v/>
      </c>
      <c r="L197" s="49" t="str">
        <f>Données!C155 &amp; " " &amp;Données!D155</f>
        <v xml:space="preserve"> </v>
      </c>
      <c r="M197" s="50" t="str">
        <f>Données!B155 &amp; " " &amp;Données!A155</f>
        <v xml:space="preserve"> </v>
      </c>
      <c r="N197" s="49" t="str">
        <f>TRIM(Données!B155 &amp; " " &amp;Données!A155 &amp; " " &amp; Données!E155 &amp; " " &amp; Données!F155 &amp; " " &amp; Données!G155)</f>
        <v/>
      </c>
      <c r="O197" s="49" t="str">
        <f t="shared" ref="O197:O260" si="91">L197&amp;M197</f>
        <v xml:space="preserve">  </v>
      </c>
      <c r="P197" s="49">
        <f t="shared" si="90"/>
        <v>196</v>
      </c>
      <c r="AC197" s="11" t="s">
        <v>83</v>
      </c>
      <c r="AD197" s="16" t="str">
        <f t="shared" ca="1" si="89"/>
        <v/>
      </c>
      <c r="AE197" s="16" t="str">
        <f t="shared" ca="1" si="82"/>
        <v/>
      </c>
      <c r="AF197" s="16" t="str">
        <f t="shared" ca="1" si="83"/>
        <v/>
      </c>
      <c r="AG197" s="16" t="str">
        <f t="shared" ca="1" si="84"/>
        <v/>
      </c>
      <c r="AH197" s="16" t="str">
        <f t="shared" ca="1" si="85"/>
        <v/>
      </c>
      <c r="AI197" s="16" t="str">
        <f t="shared" ca="1" si="86"/>
        <v/>
      </c>
      <c r="AJ197" s="16" t="str">
        <f t="shared" ca="1" si="87"/>
        <v/>
      </c>
    </row>
    <row r="198" spans="1:36" x14ac:dyDescent="0.15">
      <c r="A198" s="11" t="s">
        <v>84</v>
      </c>
      <c r="B198" s="23" t="str">
        <f t="shared" ca="1" si="76"/>
        <v/>
      </c>
      <c r="C198" s="16" t="str">
        <f t="shared" ca="1" si="77"/>
        <v/>
      </c>
      <c r="D198" s="16" t="str">
        <f t="shared" ca="1" si="88"/>
        <v/>
      </c>
      <c r="E198" s="16" t="str">
        <f t="shared" ca="1" si="78"/>
        <v/>
      </c>
      <c r="F198" s="16" t="str">
        <f t="shared" ca="1" si="79"/>
        <v/>
      </c>
      <c r="G198" s="16" t="str">
        <f t="shared" ca="1" si="80"/>
        <v/>
      </c>
      <c r="H198" s="17" t="str">
        <f t="shared" ca="1" si="81"/>
        <v/>
      </c>
      <c r="I198" s="52" t="str">
        <f>Données!J156 &amp; ""</f>
        <v/>
      </c>
      <c r="J198" s="52" t="str">
        <f>Données!I156 &amp; ""</f>
        <v/>
      </c>
      <c r="K198" s="52" t="str">
        <f>Données!H156 &amp; ""</f>
        <v/>
      </c>
      <c r="L198" s="49" t="str">
        <f>Données!C156 &amp; " " &amp;Données!D156</f>
        <v xml:space="preserve"> </v>
      </c>
      <c r="M198" s="50" t="str">
        <f>Données!B156 &amp; " " &amp;Données!A156</f>
        <v xml:space="preserve"> </v>
      </c>
      <c r="N198" s="49" t="str">
        <f>TRIM(Données!B156 &amp; " " &amp;Données!A156 &amp; " " &amp; Données!E156 &amp; " " &amp; Données!F156 &amp; " " &amp; Données!G156)</f>
        <v/>
      </c>
      <c r="O198" s="49" t="str">
        <f t="shared" si="91"/>
        <v xml:space="preserve">  </v>
      </c>
      <c r="P198" s="49">
        <f t="shared" si="90"/>
        <v>197</v>
      </c>
      <c r="AC198" s="11" t="s">
        <v>84</v>
      </c>
      <c r="AD198" s="16" t="str">
        <f t="shared" ca="1" si="89"/>
        <v/>
      </c>
      <c r="AE198" s="16" t="str">
        <f t="shared" ca="1" si="82"/>
        <v/>
      </c>
      <c r="AF198" s="16" t="str">
        <f t="shared" ca="1" si="83"/>
        <v/>
      </c>
      <c r="AG198" s="16" t="str">
        <f t="shared" ca="1" si="84"/>
        <v/>
      </c>
      <c r="AH198" s="16" t="str">
        <f t="shared" ca="1" si="85"/>
        <v/>
      </c>
      <c r="AI198" s="16" t="str">
        <f t="shared" ca="1" si="86"/>
        <v/>
      </c>
      <c r="AJ198" s="16" t="str">
        <f t="shared" ca="1" si="87"/>
        <v/>
      </c>
    </row>
    <row r="199" spans="1:36" x14ac:dyDescent="0.15">
      <c r="A199" s="12" t="s">
        <v>85</v>
      </c>
      <c r="B199" s="24" t="str">
        <f t="shared" ca="1" si="76"/>
        <v/>
      </c>
      <c r="C199" s="18" t="str">
        <f t="shared" ca="1" si="77"/>
        <v/>
      </c>
      <c r="D199" s="18" t="str">
        <f t="shared" ca="1" si="88"/>
        <v/>
      </c>
      <c r="E199" s="18" t="str">
        <f t="shared" ca="1" si="78"/>
        <v/>
      </c>
      <c r="F199" s="18" t="str">
        <f t="shared" ca="1" si="79"/>
        <v/>
      </c>
      <c r="G199" s="18" t="str">
        <f t="shared" ca="1" si="80"/>
        <v/>
      </c>
      <c r="H199" s="19" t="str">
        <f t="shared" ca="1" si="81"/>
        <v/>
      </c>
      <c r="I199" s="52" t="str">
        <f>Données!J157 &amp; ""</f>
        <v/>
      </c>
      <c r="J199" s="52" t="str">
        <f>Données!I157 &amp; ""</f>
        <v/>
      </c>
      <c r="K199" s="52" t="str">
        <f>Données!H157 &amp; ""</f>
        <v/>
      </c>
      <c r="L199" s="49" t="str">
        <f>Données!C157 &amp; " " &amp;Données!D157</f>
        <v xml:space="preserve"> </v>
      </c>
      <c r="M199" s="50" t="str">
        <f>Données!B157 &amp; " " &amp;Données!A157</f>
        <v xml:space="preserve"> </v>
      </c>
      <c r="N199" s="49" t="str">
        <f>TRIM(Données!B157 &amp; " " &amp;Données!A157 &amp; " " &amp; Données!E157 &amp; " " &amp; Données!F157 &amp; " " &amp; Données!G157)</f>
        <v/>
      </c>
      <c r="O199" s="49" t="str">
        <f t="shared" si="91"/>
        <v xml:space="preserve">  </v>
      </c>
      <c r="P199" s="49">
        <f t="shared" si="90"/>
        <v>198</v>
      </c>
      <c r="AC199" s="12" t="s">
        <v>85</v>
      </c>
      <c r="AD199" s="16" t="str">
        <f t="shared" ca="1" si="89"/>
        <v/>
      </c>
      <c r="AE199" s="16" t="str">
        <f t="shared" ca="1" si="82"/>
        <v/>
      </c>
      <c r="AF199" s="16" t="str">
        <f t="shared" ca="1" si="83"/>
        <v/>
      </c>
      <c r="AG199" s="16" t="str">
        <f t="shared" ca="1" si="84"/>
        <v/>
      </c>
      <c r="AH199" s="16" t="str">
        <f t="shared" ca="1" si="85"/>
        <v/>
      </c>
      <c r="AI199" s="16" t="str">
        <f t="shared" ca="1" si="86"/>
        <v/>
      </c>
      <c r="AJ199" s="16" t="str">
        <f t="shared" ca="1" si="87"/>
        <v/>
      </c>
    </row>
    <row r="200" spans="1:36" x14ac:dyDescent="0.15">
      <c r="I200" s="52" t="str">
        <f>Données!J158 &amp; ""</f>
        <v/>
      </c>
      <c r="J200" s="52" t="str">
        <f>Données!I158 &amp; ""</f>
        <v/>
      </c>
      <c r="K200" s="52" t="str">
        <f>Données!H158 &amp; ""</f>
        <v/>
      </c>
      <c r="L200" s="49" t="str">
        <f>Données!C158 &amp; " " &amp;Données!D158</f>
        <v xml:space="preserve"> </v>
      </c>
      <c r="M200" s="50" t="str">
        <f>Données!B158 &amp; " " &amp;Données!A158</f>
        <v xml:space="preserve"> </v>
      </c>
      <c r="N200" s="49" t="str">
        <f>TRIM(Données!B158 &amp; " " &amp;Données!A158 &amp; " " &amp; Données!E158 &amp; " " &amp; Données!F158 &amp; " " &amp; Données!G158)</f>
        <v/>
      </c>
      <c r="O200" s="49" t="str">
        <f t="shared" si="91"/>
        <v xml:space="preserve">  </v>
      </c>
      <c r="P200" s="49">
        <f t="shared" si="90"/>
        <v>199</v>
      </c>
    </row>
    <row r="201" spans="1:36" x14ac:dyDescent="0.15">
      <c r="A201" t="s">
        <v>192</v>
      </c>
      <c r="I201" s="52" t="str">
        <f>Données!J159 &amp; ""</f>
        <v/>
      </c>
      <c r="J201" s="52" t="str">
        <f>Données!I159 &amp; ""</f>
        <v/>
      </c>
      <c r="K201" s="52" t="str">
        <f>Données!H159 &amp; ""</f>
        <v/>
      </c>
      <c r="L201" s="49" t="str">
        <f>Données!C159 &amp; " " &amp;Données!D159</f>
        <v xml:space="preserve"> </v>
      </c>
      <c r="M201" s="50" t="str">
        <f>Données!B159 &amp; " " &amp;Données!A159</f>
        <v xml:space="preserve"> </v>
      </c>
      <c r="N201" s="49" t="str">
        <f>TRIM(Données!B159 &amp; " " &amp;Données!A159 &amp; " " &amp; Données!E159 &amp; " " &amp; Données!F159 &amp; " " &amp; Données!G159)</f>
        <v/>
      </c>
      <c r="O201" s="49" t="str">
        <f t="shared" si="91"/>
        <v xml:space="preserve">  </v>
      </c>
      <c r="P201" s="49">
        <f t="shared" si="90"/>
        <v>200</v>
      </c>
      <c r="AC201" t="s">
        <v>87</v>
      </c>
    </row>
    <row r="202" spans="1:36" x14ac:dyDescent="0.15">
      <c r="I202" s="52" t="str">
        <f>Données!J160 &amp; ""</f>
        <v/>
      </c>
      <c r="J202" s="52" t="str">
        <f>Données!I160 &amp; ""</f>
        <v/>
      </c>
      <c r="K202" s="52" t="str">
        <f>Données!H160 &amp; ""</f>
        <v/>
      </c>
      <c r="L202" s="49" t="str">
        <f>Données!C160 &amp; " " &amp;Données!D160</f>
        <v xml:space="preserve"> </v>
      </c>
      <c r="M202" s="50" t="str">
        <f>Données!B160 &amp; " " &amp;Données!A160</f>
        <v xml:space="preserve"> </v>
      </c>
      <c r="N202" s="49" t="str">
        <f>TRIM(Données!B160 &amp; " " &amp;Données!A160 &amp; " " &amp; Données!E160 &amp; " " &amp; Données!F160 &amp; " " &amp; Données!G160)</f>
        <v/>
      </c>
      <c r="O202" s="49" t="str">
        <f t="shared" si="91"/>
        <v xml:space="preserve">  </v>
      </c>
      <c r="P202" s="49">
        <f t="shared" si="90"/>
        <v>201</v>
      </c>
    </row>
    <row r="203" spans="1:36" x14ac:dyDescent="0.15">
      <c r="I203" s="52" t="str">
        <f>Données!J161 &amp; ""</f>
        <v/>
      </c>
      <c r="J203" s="52" t="str">
        <f>Données!I161 &amp; ""</f>
        <v/>
      </c>
      <c r="K203" s="52" t="str">
        <f>Données!H161 &amp; ""</f>
        <v/>
      </c>
      <c r="L203" s="49" t="str">
        <f>Données!C161 &amp; " " &amp;Données!D161</f>
        <v xml:space="preserve"> </v>
      </c>
      <c r="M203" s="50" t="str">
        <f>Données!B161 &amp; " " &amp;Données!A161</f>
        <v xml:space="preserve"> </v>
      </c>
      <c r="N203" s="49" t="str">
        <f>TRIM(Données!B161 &amp; " " &amp;Données!A161 &amp; " " &amp; Données!E161 &amp; " " &amp; Données!F161 &amp; " " &amp; Données!G161)</f>
        <v/>
      </c>
      <c r="O203" s="49" t="str">
        <f t="shared" si="91"/>
        <v xml:space="preserve">  </v>
      </c>
      <c r="P203" s="49">
        <f t="shared" si="90"/>
        <v>202</v>
      </c>
    </row>
    <row r="204" spans="1:36" x14ac:dyDescent="0.15">
      <c r="A204" s="2"/>
      <c r="B204" s="15" t="s">
        <v>225</v>
      </c>
      <c r="C204" s="15" t="s">
        <v>207</v>
      </c>
      <c r="D204" s="15" t="s">
        <v>226</v>
      </c>
      <c r="E204" s="15" t="s">
        <v>227</v>
      </c>
      <c r="F204" s="15" t="s">
        <v>228</v>
      </c>
      <c r="G204" s="15" t="s">
        <v>229</v>
      </c>
      <c r="H204" s="15" t="s">
        <v>230</v>
      </c>
      <c r="I204" s="52" t="str">
        <f>Données!J162 &amp; ""</f>
        <v/>
      </c>
      <c r="J204" s="52" t="str">
        <f>Données!I162 &amp; ""</f>
        <v/>
      </c>
      <c r="K204" s="52" t="str">
        <f>Données!H162 &amp; ""</f>
        <v/>
      </c>
      <c r="L204" s="49" t="str">
        <f>Données!C162 &amp; " " &amp;Données!D162</f>
        <v xml:space="preserve"> </v>
      </c>
      <c r="M204" s="50" t="str">
        <f>Données!B162 &amp; " " &amp;Données!A162</f>
        <v xml:space="preserve"> </v>
      </c>
      <c r="N204" s="49" t="str">
        <f>TRIM(Données!B162 &amp; " " &amp;Données!A162 &amp; " " &amp; Données!E162 &amp; " " &amp; Données!F162 &amp; " " &amp; Données!G162)</f>
        <v/>
      </c>
      <c r="O204" s="49" t="str">
        <f t="shared" si="91"/>
        <v xml:space="preserve">  </v>
      </c>
      <c r="P204" s="49">
        <f t="shared" si="90"/>
        <v>203</v>
      </c>
    </row>
    <row r="205" spans="1:36" x14ac:dyDescent="0.15">
      <c r="A205" s="11" t="s">
        <v>98</v>
      </c>
      <c r="B205" s="2" t="str">
        <f t="shared" ref="B205:B228" ca="1" si="92">IFERROR("$L$"&amp; (VLOOKUP(U2 &amp; B176,$O$2:$P$500,2,FALSE)+2) &amp; ":$N$500","")</f>
        <v/>
      </c>
      <c r="C205" s="13" t="str">
        <f t="shared" ref="C205:C228" ca="1" si="93">IFERROR("$L$"&amp; (VLOOKUP(V2 &amp; C176,$O$2:$P$500,2,FALSE)+2) &amp; ":$N$500","")</f>
        <v/>
      </c>
      <c r="D205" s="13" t="str">
        <f ca="1">IFERROR("$L$"&amp; (VLOOKUP(W2 &amp; D176,$O$2:$P$500,2,FALSE)+2) &amp; ":$N$500","")</f>
        <v/>
      </c>
      <c r="E205" s="13" t="str">
        <f t="shared" ref="E205:E228" ca="1" si="94">IFERROR("$L$"&amp; (VLOOKUP(X2 &amp; E176,$O$2:$P$500,2,FALSE)+2) &amp; ":$N$500","")</f>
        <v/>
      </c>
      <c r="F205" s="13" t="str">
        <f t="shared" ref="F205:F228" ca="1" si="95">IFERROR("$L$"&amp; (VLOOKUP(Y2 &amp; F176,$O$2:$P$500,2,FALSE)+2) &amp; ":$N$500","")</f>
        <v/>
      </c>
      <c r="G205" s="13" t="str">
        <f t="shared" ref="G205:G228" ca="1" si="96">IFERROR("$L$"&amp; (VLOOKUP(Z2 &amp; G176,$O$2:$P$500,2,FALSE)+2) &amp; ":$N$500","")</f>
        <v/>
      </c>
      <c r="H205" s="14" t="str">
        <f t="shared" ref="H205:H228" ca="1" si="97">IFERROR("$L$"&amp; (VLOOKUP(AA2 &amp; H176,$O$2:$P$500,2,FALSE)+2) &amp; ":$N$500","")</f>
        <v/>
      </c>
      <c r="I205" s="52" t="str">
        <f>Données!J163 &amp; ""</f>
        <v/>
      </c>
      <c r="J205" s="52" t="str">
        <f>Données!I163 &amp; ""</f>
        <v/>
      </c>
      <c r="K205" s="52" t="str">
        <f>Données!H163 &amp; ""</f>
        <v/>
      </c>
      <c r="L205" s="49" t="str">
        <f>Données!C163 &amp; " " &amp;Données!D163</f>
        <v xml:space="preserve"> </v>
      </c>
      <c r="M205" s="50" t="str">
        <f>Données!B163 &amp; " " &amp;Données!A163</f>
        <v xml:space="preserve"> </v>
      </c>
      <c r="N205" s="49" t="str">
        <f>TRIM(Données!B163 &amp; " " &amp;Données!A163 &amp; " " &amp; Données!E163 &amp; " " &amp; Données!F163 &amp; " " &amp; Données!G163)</f>
        <v/>
      </c>
      <c r="O205" s="49" t="str">
        <f t="shared" si="91"/>
        <v xml:space="preserve">  </v>
      </c>
      <c r="P205" s="49">
        <f t="shared" si="90"/>
        <v>204</v>
      </c>
    </row>
    <row r="206" spans="1:36" x14ac:dyDescent="0.15">
      <c r="A206" s="11" t="s">
        <v>99</v>
      </c>
      <c r="B206" s="3" t="str">
        <f t="shared" ca="1" si="92"/>
        <v/>
      </c>
      <c r="C206" s="5" t="str">
        <f t="shared" ca="1" si="93"/>
        <v/>
      </c>
      <c r="D206" s="5" t="str">
        <f t="shared" ref="D206:D228" ca="1" si="98">IFERROR("$L$"&amp; (VLOOKUP(W3 &amp; D177,$O$2:$P$500,2,FALSE)+2) &amp; ":$N$500","")</f>
        <v/>
      </c>
      <c r="E206" s="5" t="str">
        <f t="shared" ca="1" si="94"/>
        <v/>
      </c>
      <c r="F206" s="5" t="str">
        <f t="shared" ca="1" si="95"/>
        <v/>
      </c>
      <c r="G206" s="5" t="str">
        <f t="shared" ca="1" si="96"/>
        <v/>
      </c>
      <c r="H206" s="6" t="str">
        <f t="shared" ca="1" si="97"/>
        <v/>
      </c>
      <c r="I206" s="52" t="str">
        <f>Données!J164 &amp; ""</f>
        <v/>
      </c>
      <c r="J206" s="52" t="str">
        <f>Données!I164 &amp; ""</f>
        <v/>
      </c>
      <c r="K206" s="52" t="str">
        <f>Données!H164 &amp; ""</f>
        <v/>
      </c>
      <c r="L206" s="49" t="str">
        <f>Données!C164 &amp; " " &amp;Données!D164</f>
        <v xml:space="preserve"> </v>
      </c>
      <c r="M206" s="50" t="str">
        <f>Données!B164 &amp; " " &amp;Données!A164</f>
        <v xml:space="preserve"> </v>
      </c>
      <c r="N206" s="49" t="str">
        <f>TRIM(Données!B164 &amp; " " &amp;Données!A164 &amp; " " &amp; Données!E164 &amp; " " &amp; Données!F164 &amp; " " &amp; Données!G164)</f>
        <v/>
      </c>
      <c r="O206" s="49" t="str">
        <f t="shared" si="91"/>
        <v xml:space="preserve">  </v>
      </c>
      <c r="P206" s="49">
        <f t="shared" si="90"/>
        <v>205</v>
      </c>
    </row>
    <row r="207" spans="1:36" x14ac:dyDescent="0.15">
      <c r="A207" s="11" t="s">
        <v>213</v>
      </c>
      <c r="B207" s="3" t="str">
        <f t="shared" ca="1" si="92"/>
        <v/>
      </c>
      <c r="C207" s="5" t="str">
        <f t="shared" ca="1" si="93"/>
        <v/>
      </c>
      <c r="D207" s="5" t="str">
        <f t="shared" ca="1" si="98"/>
        <v/>
      </c>
      <c r="E207" s="5" t="str">
        <f t="shared" ca="1" si="94"/>
        <v/>
      </c>
      <c r="F207" s="5" t="str">
        <f t="shared" ca="1" si="95"/>
        <v/>
      </c>
      <c r="G207" s="5" t="str">
        <f t="shared" ca="1" si="96"/>
        <v/>
      </c>
      <c r="H207" s="6" t="str">
        <f t="shared" ca="1" si="97"/>
        <v/>
      </c>
      <c r="I207" s="52" t="str">
        <f>Données!J165 &amp; ""</f>
        <v/>
      </c>
      <c r="J207" s="52" t="str">
        <f>Données!I165 &amp; ""</f>
        <v/>
      </c>
      <c r="K207" s="52" t="str">
        <f>Données!H165 &amp; ""</f>
        <v/>
      </c>
      <c r="L207" s="49" t="str">
        <f>Données!C165 &amp; " " &amp;Données!D165</f>
        <v xml:space="preserve"> </v>
      </c>
      <c r="M207" s="50" t="str">
        <f>Données!B165 &amp; " " &amp;Données!A165</f>
        <v xml:space="preserve"> </v>
      </c>
      <c r="N207" s="49" t="str">
        <f>TRIM(Données!B165 &amp; " " &amp;Données!A165 &amp; " " &amp; Données!E165 &amp; " " &amp; Données!F165 &amp; " " &amp; Données!G165)</f>
        <v/>
      </c>
      <c r="O207" s="49" t="str">
        <f t="shared" si="91"/>
        <v xml:space="preserve">  </v>
      </c>
      <c r="P207" s="49">
        <f t="shared" si="90"/>
        <v>206</v>
      </c>
    </row>
    <row r="208" spans="1:36" x14ac:dyDescent="0.15">
      <c r="A208" s="11" t="s">
        <v>214</v>
      </c>
      <c r="B208" s="3" t="str">
        <f t="shared" ca="1" si="92"/>
        <v/>
      </c>
      <c r="C208" s="5" t="str">
        <f t="shared" ca="1" si="93"/>
        <v/>
      </c>
      <c r="D208" s="5" t="str">
        <f t="shared" ca="1" si="98"/>
        <v/>
      </c>
      <c r="E208" s="5" t="str">
        <f t="shared" ca="1" si="94"/>
        <v/>
      </c>
      <c r="F208" s="5" t="str">
        <f t="shared" ca="1" si="95"/>
        <v/>
      </c>
      <c r="G208" s="5" t="str">
        <f t="shared" ca="1" si="96"/>
        <v/>
      </c>
      <c r="H208" s="6" t="str">
        <f t="shared" ca="1" si="97"/>
        <v/>
      </c>
      <c r="I208" s="52" t="str">
        <f>Données!J166 &amp; ""</f>
        <v/>
      </c>
      <c r="J208" s="52" t="str">
        <f>Données!I166 &amp; ""</f>
        <v/>
      </c>
      <c r="K208" s="52" t="str">
        <f>Données!H166 &amp; ""</f>
        <v/>
      </c>
      <c r="L208" s="49" t="str">
        <f>Données!C166 &amp; " " &amp;Données!D166</f>
        <v xml:space="preserve"> </v>
      </c>
      <c r="M208" s="50" t="str">
        <f>Données!B166 &amp; " " &amp;Données!A166</f>
        <v xml:space="preserve"> </v>
      </c>
      <c r="N208" s="49" t="str">
        <f>TRIM(Données!B166 &amp; " " &amp;Données!A166 &amp; " " &amp; Données!E166 &amp; " " &amp; Données!F166 &amp; " " &amp; Données!G166)</f>
        <v/>
      </c>
      <c r="O208" s="49" t="str">
        <f t="shared" si="91"/>
        <v xml:space="preserve">  </v>
      </c>
      <c r="P208" s="49">
        <f t="shared" si="90"/>
        <v>207</v>
      </c>
    </row>
    <row r="209" spans="1:16" x14ac:dyDescent="0.15">
      <c r="A209" s="11" t="s">
        <v>215</v>
      </c>
      <c r="B209" s="3" t="str">
        <f t="shared" ca="1" si="92"/>
        <v/>
      </c>
      <c r="C209" s="5" t="str">
        <f t="shared" ca="1" si="93"/>
        <v/>
      </c>
      <c r="D209" s="5" t="str">
        <f t="shared" ca="1" si="98"/>
        <v/>
      </c>
      <c r="E209" s="5" t="str">
        <f t="shared" ca="1" si="94"/>
        <v/>
      </c>
      <c r="F209" s="5" t="str">
        <f t="shared" ca="1" si="95"/>
        <v/>
      </c>
      <c r="G209" s="5" t="str">
        <f t="shared" ca="1" si="96"/>
        <v/>
      </c>
      <c r="H209" s="6" t="str">
        <f t="shared" ca="1" si="97"/>
        <v/>
      </c>
      <c r="I209" s="52" t="str">
        <f>Données!J167 &amp; ""</f>
        <v/>
      </c>
      <c r="J209" s="52" t="str">
        <f>Données!I167 &amp; ""</f>
        <v/>
      </c>
      <c r="K209" s="52" t="str">
        <f>Données!H167 &amp; ""</f>
        <v/>
      </c>
      <c r="L209" s="49" t="str">
        <f>Données!C167 &amp; " " &amp;Données!D167</f>
        <v xml:space="preserve"> </v>
      </c>
      <c r="M209" s="50" t="str">
        <f>Données!B167 &amp; " " &amp;Données!A167</f>
        <v xml:space="preserve"> </v>
      </c>
      <c r="N209" s="49" t="str">
        <f>TRIM(Données!B167 &amp; " " &amp;Données!A167 &amp; " " &amp; Données!E167 &amp; " " &amp; Données!F167 &amp; " " &amp; Données!G167)</f>
        <v/>
      </c>
      <c r="O209" s="49" t="str">
        <f t="shared" si="91"/>
        <v xml:space="preserve">  </v>
      </c>
      <c r="P209" s="49">
        <f t="shared" si="90"/>
        <v>208</v>
      </c>
    </row>
    <row r="210" spans="1:16" x14ac:dyDescent="0.15">
      <c r="A210" s="11" t="s">
        <v>216</v>
      </c>
      <c r="B210" s="3" t="str">
        <f t="shared" ca="1" si="92"/>
        <v/>
      </c>
      <c r="C210" s="5" t="str">
        <f t="shared" ca="1" si="93"/>
        <v/>
      </c>
      <c r="D210" s="5" t="str">
        <f t="shared" ca="1" si="98"/>
        <v/>
      </c>
      <c r="E210" s="5" t="str">
        <f t="shared" ca="1" si="94"/>
        <v/>
      </c>
      <c r="F210" s="5" t="str">
        <f t="shared" ca="1" si="95"/>
        <v/>
      </c>
      <c r="G210" s="5" t="str">
        <f t="shared" ca="1" si="96"/>
        <v/>
      </c>
      <c r="H210" s="6" t="str">
        <f t="shared" ca="1" si="97"/>
        <v/>
      </c>
      <c r="I210" s="52" t="str">
        <f>Données!J168 &amp; ""</f>
        <v/>
      </c>
      <c r="J210" s="52" t="str">
        <f>Données!I168 &amp; ""</f>
        <v/>
      </c>
      <c r="K210" s="52" t="str">
        <f>Données!H168 &amp; ""</f>
        <v/>
      </c>
      <c r="L210" s="49" t="str">
        <f>Données!C168 &amp; " " &amp;Données!D168</f>
        <v xml:space="preserve"> </v>
      </c>
      <c r="M210" s="50" t="str">
        <f>Données!B168 &amp; " " &amp;Données!A168</f>
        <v xml:space="preserve"> </v>
      </c>
      <c r="N210" s="49" t="str">
        <f>TRIM(Données!B168 &amp; " " &amp;Données!A168 &amp; " " &amp; Données!E168 &amp; " " &amp; Données!F168 &amp; " " &amp; Données!G168)</f>
        <v/>
      </c>
      <c r="O210" s="49" t="str">
        <f t="shared" si="91"/>
        <v xml:space="preserve">  </v>
      </c>
      <c r="P210" s="49">
        <f t="shared" si="90"/>
        <v>209</v>
      </c>
    </row>
    <row r="211" spans="1:16" x14ac:dyDescent="0.15">
      <c r="A211" s="11" t="s">
        <v>218</v>
      </c>
      <c r="B211" s="3" t="str">
        <f t="shared" ca="1" si="92"/>
        <v/>
      </c>
      <c r="C211" s="5" t="str">
        <f t="shared" ca="1" si="93"/>
        <v/>
      </c>
      <c r="D211" s="5" t="str">
        <f t="shared" ca="1" si="98"/>
        <v/>
      </c>
      <c r="E211" s="5" t="str">
        <f t="shared" ca="1" si="94"/>
        <v/>
      </c>
      <c r="F211" s="5" t="str">
        <f t="shared" ca="1" si="95"/>
        <v/>
      </c>
      <c r="G211" s="5" t="str">
        <f t="shared" ca="1" si="96"/>
        <v/>
      </c>
      <c r="H211" s="6" t="str">
        <f t="shared" ca="1" si="97"/>
        <v/>
      </c>
      <c r="I211" s="52" t="str">
        <f>Données!J169 &amp; ""</f>
        <v/>
      </c>
      <c r="J211" s="52" t="str">
        <f>Données!I169 &amp; ""</f>
        <v/>
      </c>
      <c r="K211" s="52" t="str">
        <f>Données!H169 &amp; ""</f>
        <v/>
      </c>
      <c r="L211" s="49" t="str">
        <f>Données!C169 &amp; " " &amp;Données!D169</f>
        <v xml:space="preserve"> </v>
      </c>
      <c r="M211" s="50" t="str">
        <f>Données!B169 &amp; " " &amp;Données!A169</f>
        <v xml:space="preserve"> </v>
      </c>
      <c r="N211" s="49" t="str">
        <f>TRIM(Données!B169 &amp; " " &amp;Données!A169 &amp; " " &amp; Données!E169 &amp; " " &amp; Données!F169 &amp; " " &amp; Données!G169)</f>
        <v/>
      </c>
      <c r="O211" s="49" t="str">
        <f t="shared" si="91"/>
        <v xml:space="preserve">  </v>
      </c>
      <c r="P211" s="49">
        <f t="shared" si="90"/>
        <v>210</v>
      </c>
    </row>
    <row r="212" spans="1:16" x14ac:dyDescent="0.15">
      <c r="A212" s="11" t="s">
        <v>220</v>
      </c>
      <c r="B212" s="3" t="str">
        <f t="shared" ca="1" si="92"/>
        <v/>
      </c>
      <c r="C212" s="5" t="str">
        <f t="shared" ca="1" si="93"/>
        <v/>
      </c>
      <c r="D212" s="5" t="str">
        <f t="shared" ca="1" si="98"/>
        <v/>
      </c>
      <c r="E212" s="5" t="str">
        <f t="shared" ca="1" si="94"/>
        <v/>
      </c>
      <c r="F212" s="5" t="str">
        <f t="shared" ca="1" si="95"/>
        <v/>
      </c>
      <c r="G212" s="5" t="str">
        <f t="shared" ca="1" si="96"/>
        <v/>
      </c>
      <c r="H212" s="6" t="str">
        <f t="shared" ca="1" si="97"/>
        <v/>
      </c>
      <c r="I212" s="52" t="str">
        <f>Données!J170 &amp; ""</f>
        <v/>
      </c>
      <c r="J212" s="52" t="str">
        <f>Données!I170 &amp; ""</f>
        <v/>
      </c>
      <c r="K212" s="52" t="str">
        <f>Données!H170 &amp; ""</f>
        <v/>
      </c>
      <c r="L212" s="49" t="str">
        <f>Données!C170 &amp; " " &amp;Données!D170</f>
        <v xml:space="preserve"> </v>
      </c>
      <c r="M212" s="50" t="str">
        <f>Données!B170 &amp; " " &amp;Données!A170</f>
        <v xml:space="preserve"> </v>
      </c>
      <c r="N212" s="49" t="str">
        <f>TRIM(Données!B170 &amp; " " &amp;Données!A170 &amp; " " &amp; Données!E170 &amp; " " &amp; Données!F170 &amp; " " &amp; Données!G170)</f>
        <v/>
      </c>
      <c r="O212" s="49" t="str">
        <f t="shared" si="91"/>
        <v xml:space="preserve">  </v>
      </c>
      <c r="P212" s="49">
        <f t="shared" si="90"/>
        <v>211</v>
      </c>
    </row>
    <row r="213" spans="1:16" x14ac:dyDescent="0.15">
      <c r="A213" s="11" t="s">
        <v>222</v>
      </c>
      <c r="B213" s="3" t="str">
        <f t="shared" ca="1" si="92"/>
        <v/>
      </c>
      <c r="C213" s="5" t="str">
        <f t="shared" ca="1" si="93"/>
        <v/>
      </c>
      <c r="D213" s="5" t="str">
        <f t="shared" ca="1" si="98"/>
        <v/>
      </c>
      <c r="E213" s="5" t="str">
        <f t="shared" ca="1" si="94"/>
        <v/>
      </c>
      <c r="F213" s="5" t="str">
        <f t="shared" ca="1" si="95"/>
        <v/>
      </c>
      <c r="G213" s="5" t="str">
        <f t="shared" ca="1" si="96"/>
        <v/>
      </c>
      <c r="H213" s="6" t="str">
        <f t="shared" ca="1" si="97"/>
        <v/>
      </c>
      <c r="I213" s="52" t="str">
        <f>Données!J171 &amp; ""</f>
        <v/>
      </c>
      <c r="J213" s="52" t="str">
        <f>Données!I171 &amp; ""</f>
        <v/>
      </c>
      <c r="K213" s="52" t="str">
        <f>Données!H171 &amp; ""</f>
        <v/>
      </c>
      <c r="L213" s="49" t="str">
        <f>Données!C171 &amp; " " &amp;Données!D171</f>
        <v xml:space="preserve"> </v>
      </c>
      <c r="M213" s="50" t="str">
        <f>Données!B171 &amp; " " &amp;Données!A171</f>
        <v xml:space="preserve"> </v>
      </c>
      <c r="N213" s="49" t="str">
        <f>TRIM(Données!B171 &amp; " " &amp;Données!A171 &amp; " " &amp; Données!E171 &amp; " " &amp; Données!F171 &amp; " " &amp; Données!G171)</f>
        <v/>
      </c>
      <c r="O213" s="49" t="str">
        <f t="shared" si="91"/>
        <v xml:space="preserve">  </v>
      </c>
      <c r="P213" s="49">
        <f t="shared" si="90"/>
        <v>212</v>
      </c>
    </row>
    <row r="214" spans="1:16" x14ac:dyDescent="0.15">
      <c r="A214" s="11" t="s">
        <v>224</v>
      </c>
      <c r="B214" s="3" t="str">
        <f t="shared" ca="1" si="92"/>
        <v/>
      </c>
      <c r="C214" s="5" t="str">
        <f t="shared" ca="1" si="93"/>
        <v/>
      </c>
      <c r="D214" s="5" t="str">
        <f t="shared" ca="1" si="98"/>
        <v/>
      </c>
      <c r="E214" s="5" t="str">
        <f t="shared" ca="1" si="94"/>
        <v/>
      </c>
      <c r="F214" s="5" t="str">
        <f t="shared" ca="1" si="95"/>
        <v/>
      </c>
      <c r="G214" s="5" t="str">
        <f t="shared" ca="1" si="96"/>
        <v/>
      </c>
      <c r="H214" s="6" t="str">
        <f t="shared" ca="1" si="97"/>
        <v/>
      </c>
      <c r="I214" s="52" t="str">
        <f>Données!J172 &amp; ""</f>
        <v/>
      </c>
      <c r="J214" s="52" t="str">
        <f>Données!I172 &amp; ""</f>
        <v/>
      </c>
      <c r="K214" s="52" t="str">
        <f>Données!H172 &amp; ""</f>
        <v/>
      </c>
      <c r="L214" s="49" t="str">
        <f>Données!C172 &amp; " " &amp;Données!D172</f>
        <v xml:space="preserve"> </v>
      </c>
      <c r="M214" s="50" t="str">
        <f>Données!B172 &amp; " " &amp;Données!A172</f>
        <v xml:space="preserve"> </v>
      </c>
      <c r="N214" s="49" t="str">
        <f>TRIM(Données!B172 &amp; " " &amp;Données!A172 &amp; " " &amp; Données!E172 &amp; " " &amp; Données!F172 &amp; " " &amp; Données!G172)</f>
        <v/>
      </c>
      <c r="O214" s="49" t="str">
        <f t="shared" si="91"/>
        <v xml:space="preserve">  </v>
      </c>
      <c r="P214" s="49">
        <f t="shared" si="90"/>
        <v>213</v>
      </c>
    </row>
    <row r="215" spans="1:16" x14ac:dyDescent="0.15">
      <c r="A215" s="11" t="s">
        <v>232</v>
      </c>
      <c r="B215" s="3" t="str">
        <f t="shared" ca="1" si="92"/>
        <v/>
      </c>
      <c r="C215" s="5" t="str">
        <f t="shared" ca="1" si="93"/>
        <v/>
      </c>
      <c r="D215" s="5" t="str">
        <f t="shared" ca="1" si="98"/>
        <v/>
      </c>
      <c r="E215" s="5" t="str">
        <f t="shared" ca="1" si="94"/>
        <v/>
      </c>
      <c r="F215" s="5" t="str">
        <f t="shared" ca="1" si="95"/>
        <v/>
      </c>
      <c r="G215" s="5" t="str">
        <f t="shared" ca="1" si="96"/>
        <v/>
      </c>
      <c r="H215" s="6" t="str">
        <f t="shared" ca="1" si="97"/>
        <v/>
      </c>
      <c r="I215" s="52" t="str">
        <f>Données!J173 &amp; ""</f>
        <v/>
      </c>
      <c r="J215" s="52" t="str">
        <f>Données!I173 &amp; ""</f>
        <v/>
      </c>
      <c r="K215" s="52" t="str">
        <f>Données!H173 &amp; ""</f>
        <v/>
      </c>
      <c r="L215" s="49" t="str">
        <f>Données!C173 &amp; " " &amp;Données!D173</f>
        <v xml:space="preserve"> </v>
      </c>
      <c r="M215" s="50" t="str">
        <f>Données!B173 &amp; " " &amp;Données!A173</f>
        <v xml:space="preserve"> </v>
      </c>
      <c r="N215" s="49" t="str">
        <f>TRIM(Données!B173 &amp; " " &amp;Données!A173 &amp; " " &amp; Données!E173 &amp; " " &amp; Données!F173 &amp; " " &amp; Données!G173)</f>
        <v/>
      </c>
      <c r="O215" s="49" t="str">
        <f t="shared" si="91"/>
        <v xml:space="preserve">  </v>
      </c>
      <c r="P215" s="49">
        <f t="shared" si="90"/>
        <v>214</v>
      </c>
    </row>
    <row r="216" spans="1:16" x14ac:dyDescent="0.15">
      <c r="A216" s="11" t="s">
        <v>233</v>
      </c>
      <c r="B216" s="3" t="str">
        <f t="shared" ca="1" si="92"/>
        <v/>
      </c>
      <c r="C216" s="5" t="str">
        <f t="shared" ca="1" si="93"/>
        <v/>
      </c>
      <c r="D216" s="5" t="str">
        <f t="shared" ca="1" si="98"/>
        <v/>
      </c>
      <c r="E216" s="5" t="str">
        <f t="shared" ca="1" si="94"/>
        <v/>
      </c>
      <c r="F216" s="5" t="str">
        <f t="shared" ca="1" si="95"/>
        <v/>
      </c>
      <c r="G216" s="5" t="str">
        <f t="shared" ca="1" si="96"/>
        <v/>
      </c>
      <c r="H216" s="6" t="str">
        <f t="shared" ca="1" si="97"/>
        <v/>
      </c>
      <c r="I216" s="52" t="str">
        <f>Données!J174 &amp; ""</f>
        <v/>
      </c>
      <c r="J216" s="52" t="str">
        <f>Données!I174 &amp; ""</f>
        <v/>
      </c>
      <c r="K216" s="52" t="str">
        <f>Données!H174 &amp; ""</f>
        <v/>
      </c>
      <c r="L216" s="49" t="str">
        <f>Données!C174 &amp; " " &amp;Données!D174</f>
        <v xml:space="preserve"> </v>
      </c>
      <c r="M216" s="50" t="str">
        <f>Données!B174 &amp; " " &amp;Données!A174</f>
        <v xml:space="preserve"> </v>
      </c>
      <c r="N216" s="49" t="str">
        <f>TRIM(Données!B174 &amp; " " &amp;Données!A174 &amp; " " &amp; Données!E174 &amp; " " &amp; Données!F174 &amp; " " &amp; Données!G174)</f>
        <v/>
      </c>
      <c r="O216" s="49" t="str">
        <f t="shared" si="91"/>
        <v xml:space="preserve">  </v>
      </c>
      <c r="P216" s="49">
        <f t="shared" si="90"/>
        <v>215</v>
      </c>
    </row>
    <row r="217" spans="1:16" x14ac:dyDescent="0.15">
      <c r="A217" s="11" t="s">
        <v>94</v>
      </c>
      <c r="B217" s="3" t="str">
        <f t="shared" ca="1" si="92"/>
        <v/>
      </c>
      <c r="C217" s="5" t="str">
        <f t="shared" ca="1" si="93"/>
        <v/>
      </c>
      <c r="D217" s="5" t="str">
        <f t="shared" ca="1" si="98"/>
        <v/>
      </c>
      <c r="E217" s="5" t="str">
        <f t="shared" ca="1" si="94"/>
        <v/>
      </c>
      <c r="F217" s="5" t="str">
        <f t="shared" ca="1" si="95"/>
        <v/>
      </c>
      <c r="G217" s="5" t="str">
        <f t="shared" ca="1" si="96"/>
        <v/>
      </c>
      <c r="H217" s="6" t="str">
        <f t="shared" ca="1" si="97"/>
        <v/>
      </c>
      <c r="I217" s="52" t="str">
        <f>Données!J175 &amp; ""</f>
        <v/>
      </c>
      <c r="J217" s="52" t="str">
        <f>Données!I175 &amp; ""</f>
        <v/>
      </c>
      <c r="K217" s="52" t="str">
        <f>Données!H175 &amp; ""</f>
        <v/>
      </c>
      <c r="L217" s="49" t="str">
        <f>Données!C175 &amp; " " &amp;Données!D175</f>
        <v xml:space="preserve"> </v>
      </c>
      <c r="M217" s="50" t="str">
        <f>Données!B175 &amp; " " &amp;Données!A175</f>
        <v xml:space="preserve"> </v>
      </c>
      <c r="N217" s="49" t="str">
        <f>TRIM(Données!B175 &amp; " " &amp;Données!A175 &amp; " " &amp; Données!E175 &amp; " " &amp; Données!F175 &amp; " " &amp; Données!G175)</f>
        <v/>
      </c>
      <c r="O217" s="49" t="str">
        <f t="shared" si="91"/>
        <v xml:space="preserve">  </v>
      </c>
      <c r="P217" s="49">
        <f t="shared" si="90"/>
        <v>216</v>
      </c>
    </row>
    <row r="218" spans="1:16" x14ac:dyDescent="0.15">
      <c r="A218" s="11" t="s">
        <v>104</v>
      </c>
      <c r="B218" s="3" t="str">
        <f t="shared" ca="1" si="92"/>
        <v/>
      </c>
      <c r="C218" s="5" t="str">
        <f t="shared" ca="1" si="93"/>
        <v/>
      </c>
      <c r="D218" s="5" t="str">
        <f t="shared" ca="1" si="98"/>
        <v/>
      </c>
      <c r="E218" s="5" t="str">
        <f t="shared" ca="1" si="94"/>
        <v/>
      </c>
      <c r="F218" s="5" t="str">
        <f t="shared" ca="1" si="95"/>
        <v/>
      </c>
      <c r="G218" s="5" t="str">
        <f t="shared" ca="1" si="96"/>
        <v/>
      </c>
      <c r="H218" s="6" t="str">
        <f t="shared" ca="1" si="97"/>
        <v/>
      </c>
      <c r="I218" s="52" t="str">
        <f>Données!J176 &amp; ""</f>
        <v/>
      </c>
      <c r="J218" s="52" t="str">
        <f>Données!I176 &amp; ""</f>
        <v/>
      </c>
      <c r="K218" s="52" t="str">
        <f>Données!H176 &amp; ""</f>
        <v/>
      </c>
      <c r="L218" s="49" t="str">
        <f>Données!C176 &amp; " " &amp;Données!D176</f>
        <v xml:space="preserve"> </v>
      </c>
      <c r="M218" s="50" t="str">
        <f>Données!B176 &amp; " " &amp;Données!A176</f>
        <v xml:space="preserve"> </v>
      </c>
      <c r="N218" s="49" t="str">
        <f>TRIM(Données!B176 &amp; " " &amp;Données!A176 &amp; " " &amp; Données!E176 &amp; " " &amp; Données!F176 &amp; " " &amp; Données!G176)</f>
        <v/>
      </c>
      <c r="O218" s="49" t="str">
        <f t="shared" si="91"/>
        <v xml:space="preserve">  </v>
      </c>
      <c r="P218" s="49">
        <f t="shared" si="90"/>
        <v>217</v>
      </c>
    </row>
    <row r="219" spans="1:16" x14ac:dyDescent="0.15">
      <c r="A219" s="11" t="s">
        <v>105</v>
      </c>
      <c r="B219" s="3" t="str">
        <f t="shared" ca="1" si="92"/>
        <v/>
      </c>
      <c r="C219" s="5" t="str">
        <f t="shared" ca="1" si="93"/>
        <v/>
      </c>
      <c r="D219" s="5" t="str">
        <f t="shared" ca="1" si="98"/>
        <v/>
      </c>
      <c r="E219" s="5" t="str">
        <f t="shared" ca="1" si="94"/>
        <v/>
      </c>
      <c r="F219" s="5" t="str">
        <f t="shared" ca="1" si="95"/>
        <v/>
      </c>
      <c r="G219" s="5" t="str">
        <f t="shared" ca="1" si="96"/>
        <v/>
      </c>
      <c r="H219" s="6" t="str">
        <f t="shared" ca="1" si="97"/>
        <v/>
      </c>
      <c r="I219" s="52" t="str">
        <f>Données!J177 &amp; ""</f>
        <v/>
      </c>
      <c r="J219" s="52" t="str">
        <f>Données!I177 &amp; ""</f>
        <v/>
      </c>
      <c r="K219" s="52" t="str">
        <f>Données!H177 &amp; ""</f>
        <v/>
      </c>
      <c r="L219" s="49" t="str">
        <f>Données!C177 &amp; " " &amp;Données!D177</f>
        <v xml:space="preserve"> </v>
      </c>
      <c r="M219" s="50" t="str">
        <f>Données!B177 &amp; " " &amp;Données!A177</f>
        <v xml:space="preserve"> </v>
      </c>
      <c r="N219" s="49" t="str">
        <f>TRIM(Données!B177 &amp; " " &amp;Données!A177 &amp; " " &amp; Données!E177 &amp; " " &amp; Données!F177 &amp; " " &amp; Données!G177)</f>
        <v/>
      </c>
      <c r="O219" s="49" t="str">
        <f t="shared" si="91"/>
        <v xml:space="preserve">  </v>
      </c>
      <c r="P219" s="49">
        <f t="shared" si="90"/>
        <v>218</v>
      </c>
    </row>
    <row r="220" spans="1:16" x14ac:dyDescent="0.15">
      <c r="A220" s="11" t="s">
        <v>106</v>
      </c>
      <c r="B220" s="3" t="str">
        <f t="shared" ca="1" si="92"/>
        <v/>
      </c>
      <c r="C220" s="5" t="str">
        <f t="shared" ca="1" si="93"/>
        <v/>
      </c>
      <c r="D220" s="5" t="str">
        <f t="shared" ca="1" si="98"/>
        <v/>
      </c>
      <c r="E220" s="5" t="str">
        <f t="shared" ca="1" si="94"/>
        <v/>
      </c>
      <c r="F220" s="5" t="str">
        <f t="shared" ca="1" si="95"/>
        <v/>
      </c>
      <c r="G220" s="5" t="str">
        <f t="shared" ca="1" si="96"/>
        <v/>
      </c>
      <c r="H220" s="6" t="str">
        <f t="shared" ca="1" si="97"/>
        <v/>
      </c>
      <c r="I220" s="52" t="str">
        <f>Données!J178 &amp; ""</f>
        <v/>
      </c>
      <c r="J220" s="52" t="str">
        <f>Données!I178 &amp; ""</f>
        <v/>
      </c>
      <c r="K220" s="52" t="str">
        <f>Données!H178 &amp; ""</f>
        <v/>
      </c>
      <c r="L220" s="49" t="str">
        <f>Données!C178 &amp; " " &amp;Données!D178</f>
        <v xml:space="preserve"> </v>
      </c>
      <c r="M220" s="50" t="str">
        <f>Données!B178 &amp; " " &amp;Données!A178</f>
        <v xml:space="preserve"> </v>
      </c>
      <c r="N220" s="49" t="str">
        <f>TRIM(Données!B178 &amp; " " &amp;Données!A178 &amp; " " &amp; Données!E178 &amp; " " &amp; Données!F178 &amp; " " &amp; Données!G178)</f>
        <v/>
      </c>
      <c r="O220" s="49" t="str">
        <f t="shared" si="91"/>
        <v xml:space="preserve">  </v>
      </c>
      <c r="P220" s="49">
        <f t="shared" si="90"/>
        <v>219</v>
      </c>
    </row>
    <row r="221" spans="1:16" x14ac:dyDescent="0.15">
      <c r="A221" s="11" t="s">
        <v>107</v>
      </c>
      <c r="B221" s="3" t="str">
        <f t="shared" ca="1" si="92"/>
        <v/>
      </c>
      <c r="C221" s="5" t="str">
        <f t="shared" ca="1" si="93"/>
        <v/>
      </c>
      <c r="D221" s="5" t="str">
        <f t="shared" ca="1" si="98"/>
        <v/>
      </c>
      <c r="E221" s="5" t="str">
        <f t="shared" ca="1" si="94"/>
        <v/>
      </c>
      <c r="F221" s="5" t="str">
        <f t="shared" ca="1" si="95"/>
        <v/>
      </c>
      <c r="G221" s="5" t="str">
        <f t="shared" ca="1" si="96"/>
        <v/>
      </c>
      <c r="H221" s="6" t="str">
        <f t="shared" ca="1" si="97"/>
        <v/>
      </c>
      <c r="I221" s="52" t="str">
        <f>Données!J179 &amp; ""</f>
        <v/>
      </c>
      <c r="J221" s="52" t="str">
        <f>Données!I179 &amp; ""</f>
        <v/>
      </c>
      <c r="K221" s="52" t="str">
        <f>Données!H179 &amp; ""</f>
        <v/>
      </c>
      <c r="L221" s="49" t="str">
        <f>Données!C179 &amp; " " &amp;Données!D179</f>
        <v xml:space="preserve"> </v>
      </c>
      <c r="M221" s="50" t="str">
        <f>Données!B179 &amp; " " &amp;Données!A179</f>
        <v xml:space="preserve"> </v>
      </c>
      <c r="N221" s="49" t="str">
        <f>TRIM(Données!B179 &amp; " " &amp;Données!A179 &amp; " " &amp; Données!E179 &amp; " " &amp; Données!F179 &amp; " " &amp; Données!G179)</f>
        <v/>
      </c>
      <c r="O221" s="49" t="str">
        <f t="shared" si="91"/>
        <v xml:space="preserve">  </v>
      </c>
      <c r="P221" s="49">
        <f t="shared" si="90"/>
        <v>220</v>
      </c>
    </row>
    <row r="222" spans="1:16" x14ac:dyDescent="0.15">
      <c r="A222" s="11" t="s">
        <v>108</v>
      </c>
      <c r="B222" s="3" t="str">
        <f t="shared" ca="1" si="92"/>
        <v/>
      </c>
      <c r="C222" s="5" t="str">
        <f t="shared" ca="1" si="93"/>
        <v/>
      </c>
      <c r="D222" s="5" t="str">
        <f t="shared" ca="1" si="98"/>
        <v/>
      </c>
      <c r="E222" s="5" t="str">
        <f t="shared" ca="1" si="94"/>
        <v/>
      </c>
      <c r="F222" s="5" t="str">
        <f t="shared" ca="1" si="95"/>
        <v/>
      </c>
      <c r="G222" s="5" t="str">
        <f t="shared" ca="1" si="96"/>
        <v/>
      </c>
      <c r="H222" s="6" t="str">
        <f t="shared" ca="1" si="97"/>
        <v/>
      </c>
      <c r="I222" s="52" t="str">
        <f>Données!J180 &amp; ""</f>
        <v/>
      </c>
      <c r="J222" s="52" t="str">
        <f>Données!I180 &amp; ""</f>
        <v/>
      </c>
      <c r="K222" s="52" t="str">
        <f>Données!H180 &amp; ""</f>
        <v/>
      </c>
      <c r="L222" s="49" t="str">
        <f>Données!C180 &amp; " " &amp;Données!D180</f>
        <v xml:space="preserve"> </v>
      </c>
      <c r="M222" s="50" t="str">
        <f>Données!B180 &amp; " " &amp;Données!A180</f>
        <v xml:space="preserve"> </v>
      </c>
      <c r="N222" s="49" t="str">
        <f>TRIM(Données!B180 &amp; " " &amp;Données!A180 &amp; " " &amp; Données!E180 &amp; " " &amp; Données!F180 &amp; " " &amp; Données!G180)</f>
        <v/>
      </c>
      <c r="O222" s="49" t="str">
        <f t="shared" si="91"/>
        <v xml:space="preserve">  </v>
      </c>
      <c r="P222" s="49">
        <f t="shared" si="90"/>
        <v>221</v>
      </c>
    </row>
    <row r="223" spans="1:16" x14ac:dyDescent="0.15">
      <c r="A223" s="11" t="s">
        <v>109</v>
      </c>
      <c r="B223" s="3" t="str">
        <f t="shared" ca="1" si="92"/>
        <v/>
      </c>
      <c r="C223" s="5" t="str">
        <f t="shared" ca="1" si="93"/>
        <v/>
      </c>
      <c r="D223" s="5" t="str">
        <f t="shared" ca="1" si="98"/>
        <v/>
      </c>
      <c r="E223" s="5" t="str">
        <f t="shared" ca="1" si="94"/>
        <v/>
      </c>
      <c r="F223" s="5" t="str">
        <f t="shared" ca="1" si="95"/>
        <v/>
      </c>
      <c r="G223" s="5" t="str">
        <f t="shared" ca="1" si="96"/>
        <v/>
      </c>
      <c r="H223" s="6" t="str">
        <f t="shared" ca="1" si="97"/>
        <v/>
      </c>
      <c r="I223" s="52" t="str">
        <f>Données!J181 &amp; ""</f>
        <v/>
      </c>
      <c r="J223" s="52" t="str">
        <f>Données!I181 &amp; ""</f>
        <v/>
      </c>
      <c r="K223" s="52" t="str">
        <f>Données!H181 &amp; ""</f>
        <v/>
      </c>
      <c r="L223" s="49" t="str">
        <f>Données!C181 &amp; " " &amp;Données!D181</f>
        <v xml:space="preserve"> </v>
      </c>
      <c r="M223" s="50" t="str">
        <f>Données!B181 &amp; " " &amp;Données!A181</f>
        <v xml:space="preserve"> </v>
      </c>
      <c r="N223" s="49" t="str">
        <f>TRIM(Données!B181 &amp; " " &amp;Données!A181 &amp; " " &amp; Données!E181 &amp; " " &amp; Données!F181 &amp; " " &amp; Données!G181)</f>
        <v/>
      </c>
      <c r="O223" s="49" t="str">
        <f t="shared" si="91"/>
        <v xml:space="preserve">  </v>
      </c>
      <c r="P223" s="49">
        <f t="shared" si="90"/>
        <v>222</v>
      </c>
    </row>
    <row r="224" spans="1:16" x14ac:dyDescent="0.15">
      <c r="A224" s="11" t="s">
        <v>110</v>
      </c>
      <c r="B224" s="3" t="str">
        <f t="shared" ca="1" si="92"/>
        <v/>
      </c>
      <c r="C224" s="5" t="str">
        <f t="shared" ca="1" si="93"/>
        <v/>
      </c>
      <c r="D224" s="5" t="str">
        <f t="shared" ca="1" si="98"/>
        <v/>
      </c>
      <c r="E224" s="5" t="str">
        <f t="shared" ca="1" si="94"/>
        <v/>
      </c>
      <c r="F224" s="5" t="str">
        <f t="shared" ca="1" si="95"/>
        <v/>
      </c>
      <c r="G224" s="5" t="str">
        <f t="shared" ca="1" si="96"/>
        <v/>
      </c>
      <c r="H224" s="6" t="str">
        <f t="shared" ca="1" si="97"/>
        <v/>
      </c>
      <c r="I224" s="52" t="str">
        <f>Données!J182 &amp; ""</f>
        <v/>
      </c>
      <c r="J224" s="52" t="str">
        <f>Données!I182 &amp; ""</f>
        <v/>
      </c>
      <c r="K224" s="52" t="str">
        <f>Données!H182 &amp; ""</f>
        <v/>
      </c>
      <c r="L224" s="49" t="str">
        <f>Données!C182 &amp; " " &amp;Données!D182</f>
        <v xml:space="preserve"> </v>
      </c>
      <c r="M224" s="50" t="str">
        <f>Données!B182 &amp; " " &amp;Données!A182</f>
        <v xml:space="preserve"> </v>
      </c>
      <c r="N224" s="49" t="str">
        <f>TRIM(Données!B182 &amp; " " &amp;Données!A182 &amp; " " &amp; Données!E182 &amp; " " &amp; Données!F182 &amp; " " &amp; Données!G182)</f>
        <v/>
      </c>
      <c r="O224" s="49" t="str">
        <f t="shared" si="91"/>
        <v xml:space="preserve">  </v>
      </c>
      <c r="P224" s="49">
        <f t="shared" si="90"/>
        <v>223</v>
      </c>
    </row>
    <row r="225" spans="1:36" x14ac:dyDescent="0.15">
      <c r="A225" s="11" t="s">
        <v>111</v>
      </c>
      <c r="B225" s="3" t="str">
        <f t="shared" ca="1" si="92"/>
        <v/>
      </c>
      <c r="C225" s="5" t="str">
        <f t="shared" ca="1" si="93"/>
        <v/>
      </c>
      <c r="D225" s="5" t="str">
        <f t="shared" ca="1" si="98"/>
        <v/>
      </c>
      <c r="E225" s="5" t="str">
        <f t="shared" ca="1" si="94"/>
        <v/>
      </c>
      <c r="F225" s="5" t="str">
        <f t="shared" ca="1" si="95"/>
        <v/>
      </c>
      <c r="G225" s="5" t="str">
        <f t="shared" ca="1" si="96"/>
        <v/>
      </c>
      <c r="H225" s="6" t="str">
        <f t="shared" ca="1" si="97"/>
        <v/>
      </c>
      <c r="I225" s="52" t="str">
        <f>Données!J183 &amp; ""</f>
        <v/>
      </c>
      <c r="J225" s="52" t="str">
        <f>Données!I183 &amp; ""</f>
        <v/>
      </c>
      <c r="K225" s="52" t="str">
        <f>Données!H183 &amp; ""</f>
        <v/>
      </c>
      <c r="L225" s="49" t="str">
        <f>Données!C183 &amp; " " &amp;Données!D183</f>
        <v xml:space="preserve"> </v>
      </c>
      <c r="M225" s="50" t="str">
        <f>Données!B183 &amp; " " &amp;Données!A183</f>
        <v xml:space="preserve"> </v>
      </c>
      <c r="N225" s="49" t="str">
        <f>TRIM(Données!B183 &amp; " " &amp;Données!A183 &amp; " " &amp; Données!E183 &amp; " " &amp; Données!F183 &amp; " " &amp; Données!G183)</f>
        <v/>
      </c>
      <c r="O225" s="49" t="str">
        <f t="shared" si="91"/>
        <v xml:space="preserve">  </v>
      </c>
      <c r="P225" s="49">
        <f t="shared" si="90"/>
        <v>224</v>
      </c>
    </row>
    <row r="226" spans="1:36" x14ac:dyDescent="0.15">
      <c r="A226" s="11" t="s">
        <v>83</v>
      </c>
      <c r="B226" s="3" t="str">
        <f t="shared" ca="1" si="92"/>
        <v/>
      </c>
      <c r="C226" s="5" t="str">
        <f t="shared" ca="1" si="93"/>
        <v/>
      </c>
      <c r="D226" s="5" t="str">
        <f t="shared" ca="1" si="98"/>
        <v/>
      </c>
      <c r="E226" s="5" t="str">
        <f t="shared" ca="1" si="94"/>
        <v/>
      </c>
      <c r="F226" s="5" t="str">
        <f t="shared" ca="1" si="95"/>
        <v/>
      </c>
      <c r="G226" s="5" t="str">
        <f t="shared" ca="1" si="96"/>
        <v/>
      </c>
      <c r="H226" s="6" t="str">
        <f t="shared" ca="1" si="97"/>
        <v/>
      </c>
      <c r="I226" s="52" t="str">
        <f>Données!J184 &amp; ""</f>
        <v/>
      </c>
      <c r="J226" s="52" t="str">
        <f>Données!I184 &amp; ""</f>
        <v/>
      </c>
      <c r="K226" s="52" t="str">
        <f>Données!H184 &amp; ""</f>
        <v/>
      </c>
      <c r="L226" s="49" t="str">
        <f>Données!C184 &amp; " " &amp;Données!D184</f>
        <v xml:space="preserve"> </v>
      </c>
      <c r="M226" s="50" t="str">
        <f>Données!B184 &amp; " " &amp;Données!A184</f>
        <v xml:space="preserve"> </v>
      </c>
      <c r="N226" s="49" t="str">
        <f>TRIM(Données!B184 &amp; " " &amp;Données!A184 &amp; " " &amp; Données!E184 &amp; " " &amp; Données!F184 &amp; " " &amp; Données!G184)</f>
        <v/>
      </c>
      <c r="O226" s="49" t="str">
        <f t="shared" si="91"/>
        <v xml:space="preserve">  </v>
      </c>
      <c r="P226" s="49">
        <f t="shared" si="90"/>
        <v>225</v>
      </c>
    </row>
    <row r="227" spans="1:36" x14ac:dyDescent="0.15">
      <c r="A227" s="11" t="s">
        <v>84</v>
      </c>
      <c r="B227" s="3" t="str">
        <f t="shared" ca="1" si="92"/>
        <v/>
      </c>
      <c r="C227" s="5" t="str">
        <f t="shared" ca="1" si="93"/>
        <v/>
      </c>
      <c r="D227" s="5" t="str">
        <f t="shared" ca="1" si="98"/>
        <v/>
      </c>
      <c r="E227" s="5" t="str">
        <f t="shared" ca="1" si="94"/>
        <v/>
      </c>
      <c r="F227" s="5" t="str">
        <f t="shared" ca="1" si="95"/>
        <v/>
      </c>
      <c r="G227" s="5" t="str">
        <f t="shared" ca="1" si="96"/>
        <v/>
      </c>
      <c r="H227" s="6" t="str">
        <f t="shared" ca="1" si="97"/>
        <v/>
      </c>
      <c r="I227" s="52" t="str">
        <f>Données!J185 &amp; ""</f>
        <v/>
      </c>
      <c r="J227" s="52" t="str">
        <f>Données!I185 &amp; ""</f>
        <v/>
      </c>
      <c r="K227" s="52" t="str">
        <f>Données!H185 &amp; ""</f>
        <v/>
      </c>
      <c r="L227" s="49" t="str">
        <f>Données!C185 &amp; " " &amp;Données!D185</f>
        <v xml:space="preserve"> </v>
      </c>
      <c r="M227" s="50" t="str">
        <f>Données!B185 &amp; " " &amp;Données!A185</f>
        <v xml:space="preserve"> </v>
      </c>
      <c r="N227" s="49" t="str">
        <f>TRIM(Données!B185 &amp; " " &amp;Données!A185 &amp; " " &amp; Données!E185 &amp; " " &amp; Données!F185 &amp; " " &amp; Données!G185)</f>
        <v/>
      </c>
      <c r="O227" s="49" t="str">
        <f t="shared" si="91"/>
        <v xml:space="preserve">  </v>
      </c>
      <c r="P227" s="49">
        <f t="shared" si="90"/>
        <v>226</v>
      </c>
    </row>
    <row r="228" spans="1:36" x14ac:dyDescent="0.15">
      <c r="A228" s="12" t="s">
        <v>85</v>
      </c>
      <c r="B228" s="4" t="str">
        <f t="shared" ca="1" si="92"/>
        <v/>
      </c>
      <c r="C228" s="7" t="str">
        <f t="shared" ca="1" si="93"/>
        <v/>
      </c>
      <c r="D228" s="7" t="str">
        <f t="shared" ca="1" si="98"/>
        <v/>
      </c>
      <c r="E228" s="7" t="str">
        <f t="shared" ca="1" si="94"/>
        <v/>
      </c>
      <c r="F228" s="7" t="str">
        <f t="shared" ca="1" si="95"/>
        <v/>
      </c>
      <c r="G228" s="7" t="str">
        <f t="shared" ca="1" si="96"/>
        <v/>
      </c>
      <c r="H228" s="8" t="str">
        <f t="shared" ca="1" si="97"/>
        <v/>
      </c>
      <c r="I228" s="52" t="str">
        <f>Données!J186 &amp; ""</f>
        <v/>
      </c>
      <c r="J228" s="52" t="str">
        <f>Données!I186 &amp; ""</f>
        <v/>
      </c>
      <c r="K228" s="52" t="str">
        <f>Données!H186 &amp; ""</f>
        <v/>
      </c>
      <c r="L228" s="49" t="str">
        <f>Données!C186 &amp; " " &amp;Données!D186</f>
        <v xml:space="preserve"> </v>
      </c>
      <c r="M228" s="50" t="str">
        <f>Données!B186 &amp; " " &amp;Données!A186</f>
        <v xml:space="preserve"> </v>
      </c>
      <c r="N228" s="49" t="str">
        <f>TRIM(Données!B186 &amp; " " &amp;Données!A186 &amp; " " &amp; Données!E186 &amp; " " &amp; Données!F186 &amp; " " &amp; Données!G186)</f>
        <v/>
      </c>
      <c r="O228" s="49" t="str">
        <f t="shared" si="91"/>
        <v xml:space="preserve">  </v>
      </c>
      <c r="P228" s="49">
        <f t="shared" si="90"/>
        <v>227</v>
      </c>
    </row>
    <row r="229" spans="1:36" x14ac:dyDescent="0.15">
      <c r="I229" s="52" t="str">
        <f>Données!J187 &amp; ""</f>
        <v/>
      </c>
      <c r="J229" s="52" t="str">
        <f>Données!I187 &amp; ""</f>
        <v/>
      </c>
      <c r="K229" s="52" t="str">
        <f>Données!H187 &amp; ""</f>
        <v/>
      </c>
      <c r="L229" s="49" t="str">
        <f>Données!C187 &amp; " " &amp;Données!D187</f>
        <v xml:space="preserve"> </v>
      </c>
      <c r="M229" s="50" t="str">
        <f>Données!B187 &amp; " " &amp;Données!A187</f>
        <v xml:space="preserve"> </v>
      </c>
      <c r="N229" s="49" t="str">
        <f>TRIM(Données!B187 &amp; " " &amp;Données!A187 &amp; " " &amp; Données!E187 &amp; " " &amp; Données!F187 &amp; " " &amp; Données!G187)</f>
        <v/>
      </c>
      <c r="O229" s="49" t="str">
        <f t="shared" si="91"/>
        <v xml:space="preserve">  </v>
      </c>
      <c r="P229" s="49">
        <f t="shared" si="90"/>
        <v>228</v>
      </c>
    </row>
    <row r="230" spans="1:36" x14ac:dyDescent="0.15">
      <c r="A230" t="s">
        <v>186</v>
      </c>
      <c r="I230" s="52" t="str">
        <f>Données!J188 &amp; ""</f>
        <v/>
      </c>
      <c r="J230" s="52" t="str">
        <f>Données!I188 &amp; ""</f>
        <v/>
      </c>
      <c r="K230" s="52" t="str">
        <f>Données!H188 &amp; ""</f>
        <v/>
      </c>
      <c r="L230" s="49" t="str">
        <f>Données!C188 &amp; " " &amp;Données!D188</f>
        <v xml:space="preserve"> </v>
      </c>
      <c r="M230" s="50" t="str">
        <f>Données!B188 &amp; " " &amp;Données!A188</f>
        <v xml:space="preserve"> </v>
      </c>
      <c r="N230" s="49" t="str">
        <f>TRIM(Données!B188 &amp; " " &amp;Données!A188 &amp; " " &amp; Données!E188 &amp; " " &amp; Données!F188 &amp; " " &amp; Données!G188)</f>
        <v/>
      </c>
      <c r="O230" s="49" t="str">
        <f t="shared" si="91"/>
        <v xml:space="preserve">  </v>
      </c>
      <c r="P230" s="49">
        <f t="shared" si="90"/>
        <v>229</v>
      </c>
    </row>
    <row r="231" spans="1:36" x14ac:dyDescent="0.15">
      <c r="I231" s="52" t="str">
        <f>Données!J189 &amp; ""</f>
        <v/>
      </c>
      <c r="J231" s="52" t="str">
        <f>Données!I189 &amp; ""</f>
        <v/>
      </c>
      <c r="K231" s="52" t="str">
        <f>Données!H189 &amp; ""</f>
        <v/>
      </c>
      <c r="L231" s="49" t="str">
        <f>Données!C189 &amp; " " &amp;Données!D189</f>
        <v xml:space="preserve"> </v>
      </c>
      <c r="M231" s="50" t="str">
        <f>Données!B189 &amp; " " &amp;Données!A189</f>
        <v xml:space="preserve"> </v>
      </c>
      <c r="N231" s="49" t="str">
        <f>TRIM(Données!B189 &amp; " " &amp;Données!A189 &amp; " " &amp; Données!E189 &amp; " " &amp; Données!F189 &amp; " " &amp; Données!G189)</f>
        <v/>
      </c>
      <c r="O231" s="49" t="str">
        <f t="shared" si="91"/>
        <v xml:space="preserve">  </v>
      </c>
      <c r="P231" s="49">
        <f t="shared" si="90"/>
        <v>230</v>
      </c>
    </row>
    <row r="232" spans="1:36" x14ac:dyDescent="0.15">
      <c r="I232" s="52" t="str">
        <f>Données!J190 &amp; ""</f>
        <v/>
      </c>
      <c r="J232" s="52" t="str">
        <f>Données!I190 &amp; ""</f>
        <v/>
      </c>
      <c r="K232" s="52" t="str">
        <f>Données!H190 &amp; ""</f>
        <v/>
      </c>
      <c r="L232" s="49" t="str">
        <f>Données!C190 &amp; " " &amp;Données!D190</f>
        <v xml:space="preserve"> </v>
      </c>
      <c r="M232" s="50" t="str">
        <f>Données!B190 &amp; " " &amp;Données!A190</f>
        <v xml:space="preserve"> </v>
      </c>
      <c r="N232" s="49" t="str">
        <f>TRIM(Données!B190 &amp; " " &amp;Données!A190 &amp; " " &amp; Données!E190 &amp; " " &amp; Données!F190 &amp; " " &amp; Données!G190)</f>
        <v/>
      </c>
      <c r="O232" s="49" t="str">
        <f t="shared" si="91"/>
        <v xml:space="preserve">  </v>
      </c>
      <c r="P232" s="49">
        <f t="shared" si="90"/>
        <v>231</v>
      </c>
    </row>
    <row r="233" spans="1:36" x14ac:dyDescent="0.15">
      <c r="A233" s="2"/>
      <c r="B233" s="15" t="s">
        <v>225</v>
      </c>
      <c r="C233" s="15" t="s">
        <v>207</v>
      </c>
      <c r="D233" s="15" t="s">
        <v>226</v>
      </c>
      <c r="E233" s="15" t="s">
        <v>227</v>
      </c>
      <c r="F233" s="15" t="s">
        <v>228</v>
      </c>
      <c r="G233" s="15" t="s">
        <v>229</v>
      </c>
      <c r="H233" s="15" t="s">
        <v>230</v>
      </c>
      <c r="I233" s="52" t="str">
        <f>Données!J191 &amp; ""</f>
        <v/>
      </c>
      <c r="J233" s="52" t="str">
        <f>Données!I191 &amp; ""</f>
        <v/>
      </c>
      <c r="K233" s="52" t="str">
        <f>Données!H191 &amp; ""</f>
        <v/>
      </c>
      <c r="L233" s="49" t="str">
        <f>Données!C191 &amp; " " &amp;Données!D191</f>
        <v xml:space="preserve"> </v>
      </c>
      <c r="M233" s="50" t="str">
        <f>Données!B191 &amp; " " &amp;Données!A191</f>
        <v xml:space="preserve"> </v>
      </c>
      <c r="N233" s="49" t="str">
        <f>TRIM(Données!B191 &amp; " " &amp;Données!A191 &amp; " " &amp; Données!E191 &amp; " " &amp; Données!F191 &amp; " " &amp; Données!G191)</f>
        <v/>
      </c>
      <c r="O233" s="49" t="str">
        <f t="shared" si="91"/>
        <v xml:space="preserve">  </v>
      </c>
      <c r="P233" s="49">
        <f t="shared" si="90"/>
        <v>232</v>
      </c>
      <c r="AC233" s="2"/>
      <c r="AD233" s="15" t="s">
        <v>225</v>
      </c>
      <c r="AE233" s="15" t="s">
        <v>207</v>
      </c>
      <c r="AF233" s="15" t="s">
        <v>226</v>
      </c>
      <c r="AG233" s="15" t="s">
        <v>227</v>
      </c>
      <c r="AH233" s="15" t="s">
        <v>228</v>
      </c>
      <c r="AI233" s="15" t="s">
        <v>229</v>
      </c>
      <c r="AJ233" s="15" t="s">
        <v>230</v>
      </c>
    </row>
    <row r="234" spans="1:36" x14ac:dyDescent="0.15">
      <c r="A234" s="11" t="s">
        <v>98</v>
      </c>
      <c r="B234" s="20" t="str">
        <f t="shared" ref="B234:B257" ca="1" si="99">IFERROR(VLOOKUP(U2,INDIRECT(B205),2,FALSE),"")</f>
        <v/>
      </c>
      <c r="C234" s="21" t="str">
        <f t="shared" ref="C234:C257" ca="1" si="100">IFERROR(VLOOKUP(V2,INDIRECT(C205),2,FALSE),"")</f>
        <v/>
      </c>
      <c r="D234" s="21" t="str">
        <f ca="1">IFERROR(VLOOKUP(W2,INDIRECT(D205),2,FALSE),"")</f>
        <v/>
      </c>
      <c r="E234" s="21" t="str">
        <f t="shared" ref="E234:E257" ca="1" si="101">IFERROR(VLOOKUP(X2,INDIRECT(E205),2,FALSE),"")</f>
        <v/>
      </c>
      <c r="F234" s="21" t="str">
        <f t="shared" ref="F234:F257" ca="1" si="102">IFERROR(VLOOKUP(Y2,INDIRECT(F205),2,FALSE),"")</f>
        <v/>
      </c>
      <c r="G234" s="21" t="str">
        <f t="shared" ref="G234:G257" ca="1" si="103">IFERROR(VLOOKUP(Z2,INDIRECT(G205),2,FALSE),"")</f>
        <v/>
      </c>
      <c r="H234" s="22" t="str">
        <f t="shared" ref="H234:H257" ca="1" si="104">IFERROR(VLOOKUP(AA2,INDIRECT(H205),2,FALSE),"")</f>
        <v/>
      </c>
      <c r="I234" s="52" t="str">
        <f>Données!J192 &amp; ""</f>
        <v/>
      </c>
      <c r="J234" s="52" t="str">
        <f>Données!I192 &amp; ""</f>
        <v/>
      </c>
      <c r="K234" s="52" t="str">
        <f>Données!H192 &amp; ""</f>
        <v/>
      </c>
      <c r="L234" s="49" t="str">
        <f>Données!C192 &amp; " " &amp;Données!D192</f>
        <v xml:space="preserve"> </v>
      </c>
      <c r="M234" s="50" t="str">
        <f>Données!B192 &amp; " " &amp;Données!A192</f>
        <v xml:space="preserve"> </v>
      </c>
      <c r="N234" s="49" t="str">
        <f>TRIM(Données!B192 &amp; " " &amp;Données!A192 &amp; " " &amp; Données!E192 &amp; " " &amp; Données!F192 &amp; " " &amp; Données!G192)</f>
        <v/>
      </c>
      <c r="O234" s="49" t="str">
        <f t="shared" si="91"/>
        <v xml:space="preserve">  </v>
      </c>
      <c r="P234" s="49">
        <f t="shared" si="90"/>
        <v>233</v>
      </c>
      <c r="AC234" s="11" t="s">
        <v>98</v>
      </c>
      <c r="AD234" s="20" t="str">
        <f ca="1">IFERROR(VLOOKUP(U2,INDIRECT(B205),3,FALSE),"")</f>
        <v/>
      </c>
      <c r="AE234" s="21" t="str">
        <f t="shared" ref="AE234:AE257" ca="1" si="105">IFERROR(VLOOKUP(V2,INDIRECT(C205),3,FALSE),"")</f>
        <v/>
      </c>
      <c r="AF234" s="21" t="str">
        <f t="shared" ref="AF234:AF257" ca="1" si="106">IFERROR(VLOOKUP(W2,INDIRECT(D205),3,FALSE),"")</f>
        <v/>
      </c>
      <c r="AG234" s="21" t="str">
        <f t="shared" ref="AG234:AG257" ca="1" si="107">IFERROR(VLOOKUP(X2,INDIRECT(E205),3,FALSE),"")</f>
        <v/>
      </c>
      <c r="AH234" s="21" t="str">
        <f t="shared" ref="AH234:AH257" ca="1" si="108">IFERROR(VLOOKUP(Y2,INDIRECT(F205),3,FALSE),"")</f>
        <v/>
      </c>
      <c r="AI234" s="21" t="str">
        <f t="shared" ref="AI234:AI257" ca="1" si="109">IFERROR(VLOOKUP(Z2,INDIRECT(G205),3,FALSE),"")</f>
        <v/>
      </c>
      <c r="AJ234" s="22" t="str">
        <f t="shared" ref="AJ234:AJ257" ca="1" si="110">IFERROR(VLOOKUP(AA2,INDIRECT(H205),3,FALSE),"")</f>
        <v/>
      </c>
    </row>
    <row r="235" spans="1:36" x14ac:dyDescent="0.15">
      <c r="A235" s="11" t="s">
        <v>99</v>
      </c>
      <c r="B235" s="23" t="str">
        <f t="shared" ca="1" si="99"/>
        <v/>
      </c>
      <c r="C235" s="16" t="str">
        <f t="shared" ca="1" si="100"/>
        <v/>
      </c>
      <c r="D235" s="16" t="str">
        <f t="shared" ref="D235:D257" ca="1" si="111">IFERROR(VLOOKUP(W3,INDIRECT(D206),2,FALSE),"")</f>
        <v/>
      </c>
      <c r="E235" s="16" t="str">
        <f t="shared" ca="1" si="101"/>
        <v/>
      </c>
      <c r="F235" s="16" t="str">
        <f t="shared" ca="1" si="102"/>
        <v/>
      </c>
      <c r="G235" s="16" t="str">
        <f t="shared" ca="1" si="103"/>
        <v/>
      </c>
      <c r="H235" s="17" t="str">
        <f t="shared" ca="1" si="104"/>
        <v/>
      </c>
      <c r="I235" s="52" t="str">
        <f>Données!J193 &amp; ""</f>
        <v/>
      </c>
      <c r="J235" s="52" t="str">
        <f>Données!I193 &amp; ""</f>
        <v/>
      </c>
      <c r="K235" s="52" t="str">
        <f>Données!H193 &amp; ""</f>
        <v/>
      </c>
      <c r="L235" s="49" t="str">
        <f>Données!C193 &amp; " " &amp;Données!D193</f>
        <v xml:space="preserve"> </v>
      </c>
      <c r="M235" s="50" t="str">
        <f>Données!B193 &amp; " " &amp;Données!A193</f>
        <v xml:space="preserve"> </v>
      </c>
      <c r="N235" s="49" t="str">
        <f>TRIM(Données!B193 &amp; " " &amp;Données!A193 &amp; " " &amp; Données!E193 &amp; " " &amp; Données!F193 &amp; " " &amp; Données!G193)</f>
        <v/>
      </c>
      <c r="O235" s="49" t="str">
        <f t="shared" si="91"/>
        <v xml:space="preserve">  </v>
      </c>
      <c r="P235" s="49">
        <f t="shared" si="90"/>
        <v>234</v>
      </c>
      <c r="AC235" s="11" t="s">
        <v>99</v>
      </c>
      <c r="AD235" s="23" t="str">
        <f t="shared" ref="AD235:AD257" ca="1" si="112">IFERROR(VLOOKUP(U3,INDIRECT(B206),3,FALSE),"")</f>
        <v/>
      </c>
      <c r="AE235" s="16" t="str">
        <f t="shared" ca="1" si="105"/>
        <v/>
      </c>
      <c r="AF235" s="16" t="str">
        <f t="shared" ca="1" si="106"/>
        <v/>
      </c>
      <c r="AG235" s="16" t="str">
        <f t="shared" ca="1" si="107"/>
        <v/>
      </c>
      <c r="AH235" s="16" t="str">
        <f t="shared" ca="1" si="108"/>
        <v/>
      </c>
      <c r="AI235" s="16" t="str">
        <f t="shared" ca="1" si="109"/>
        <v/>
      </c>
      <c r="AJ235" s="17" t="str">
        <f t="shared" ca="1" si="110"/>
        <v/>
      </c>
    </row>
    <row r="236" spans="1:36" x14ac:dyDescent="0.15">
      <c r="A236" s="11" t="s">
        <v>213</v>
      </c>
      <c r="B236" s="23" t="str">
        <f t="shared" ca="1" si="99"/>
        <v/>
      </c>
      <c r="C236" s="16" t="str">
        <f t="shared" ca="1" si="100"/>
        <v/>
      </c>
      <c r="D236" s="16" t="str">
        <f t="shared" ca="1" si="111"/>
        <v/>
      </c>
      <c r="E236" s="16" t="str">
        <f t="shared" ca="1" si="101"/>
        <v/>
      </c>
      <c r="F236" s="16" t="str">
        <f t="shared" ca="1" si="102"/>
        <v/>
      </c>
      <c r="G236" s="16" t="str">
        <f t="shared" ca="1" si="103"/>
        <v/>
      </c>
      <c r="H236" s="17" t="str">
        <f t="shared" ca="1" si="104"/>
        <v/>
      </c>
      <c r="I236" s="52" t="str">
        <f>Données!J194 &amp; ""</f>
        <v/>
      </c>
      <c r="J236" s="52" t="str">
        <f>Données!I194 &amp; ""</f>
        <v/>
      </c>
      <c r="K236" s="52" t="str">
        <f>Données!H194 &amp; ""</f>
        <v/>
      </c>
      <c r="L236" s="49" t="str">
        <f>Données!C194 &amp; " " &amp;Données!D194</f>
        <v xml:space="preserve"> </v>
      </c>
      <c r="M236" s="50" t="str">
        <f>Données!B194 &amp; " " &amp;Données!A194</f>
        <v xml:space="preserve"> </v>
      </c>
      <c r="N236" s="49" t="str">
        <f>TRIM(Données!B194 &amp; " " &amp;Données!A194 &amp; " " &amp; Données!E194 &amp; " " &amp; Données!F194 &amp; " " &amp; Données!G194)</f>
        <v/>
      </c>
      <c r="O236" s="49" t="str">
        <f t="shared" si="91"/>
        <v xml:space="preserve">  </v>
      </c>
      <c r="P236" s="49">
        <f t="shared" si="90"/>
        <v>235</v>
      </c>
      <c r="AC236" s="11" t="s">
        <v>213</v>
      </c>
      <c r="AD236" s="23" t="str">
        <f t="shared" ca="1" si="112"/>
        <v/>
      </c>
      <c r="AE236" s="16" t="str">
        <f t="shared" ca="1" si="105"/>
        <v/>
      </c>
      <c r="AF236" s="16" t="str">
        <f t="shared" ca="1" si="106"/>
        <v/>
      </c>
      <c r="AG236" s="16" t="str">
        <f t="shared" ca="1" si="107"/>
        <v/>
      </c>
      <c r="AH236" s="16" t="str">
        <f t="shared" ca="1" si="108"/>
        <v/>
      </c>
      <c r="AI236" s="16" t="str">
        <f t="shared" ca="1" si="109"/>
        <v/>
      </c>
      <c r="AJ236" s="17" t="str">
        <f t="shared" ca="1" si="110"/>
        <v/>
      </c>
    </row>
    <row r="237" spans="1:36" x14ac:dyDescent="0.15">
      <c r="A237" s="11" t="s">
        <v>214</v>
      </c>
      <c r="B237" s="23" t="str">
        <f t="shared" ca="1" si="99"/>
        <v/>
      </c>
      <c r="C237" s="16" t="str">
        <f t="shared" ca="1" si="100"/>
        <v/>
      </c>
      <c r="D237" s="16" t="str">
        <f t="shared" ca="1" si="111"/>
        <v/>
      </c>
      <c r="E237" s="16" t="str">
        <f t="shared" ca="1" si="101"/>
        <v/>
      </c>
      <c r="F237" s="16" t="str">
        <f t="shared" ca="1" si="102"/>
        <v/>
      </c>
      <c r="G237" s="16" t="str">
        <f t="shared" ca="1" si="103"/>
        <v/>
      </c>
      <c r="H237" s="17" t="str">
        <f t="shared" ca="1" si="104"/>
        <v/>
      </c>
      <c r="I237" s="52" t="str">
        <f>Données!J195 &amp; ""</f>
        <v/>
      </c>
      <c r="J237" s="52" t="str">
        <f>Données!I195 &amp; ""</f>
        <v/>
      </c>
      <c r="K237" s="52" t="str">
        <f>Données!H195 &amp; ""</f>
        <v/>
      </c>
      <c r="L237" s="49" t="str">
        <f>Données!C195 &amp; " " &amp;Données!D195</f>
        <v xml:space="preserve"> </v>
      </c>
      <c r="M237" s="50" t="str">
        <f>Données!B195 &amp; " " &amp;Données!A195</f>
        <v xml:space="preserve"> </v>
      </c>
      <c r="N237" s="49" t="str">
        <f>TRIM(Données!B195 &amp; " " &amp;Données!A195 &amp; " " &amp; Données!E195 &amp; " " &amp; Données!F195 &amp; " " &amp; Données!G195)</f>
        <v/>
      </c>
      <c r="O237" s="49" t="str">
        <f t="shared" si="91"/>
        <v xml:space="preserve">  </v>
      </c>
      <c r="P237" s="49">
        <f t="shared" si="90"/>
        <v>236</v>
      </c>
      <c r="AC237" s="11" t="s">
        <v>214</v>
      </c>
      <c r="AD237" s="23" t="str">
        <f t="shared" ca="1" si="112"/>
        <v/>
      </c>
      <c r="AE237" s="16" t="str">
        <f t="shared" ca="1" si="105"/>
        <v/>
      </c>
      <c r="AF237" s="16" t="str">
        <f t="shared" ca="1" si="106"/>
        <v/>
      </c>
      <c r="AG237" s="16" t="str">
        <f t="shared" ca="1" si="107"/>
        <v/>
      </c>
      <c r="AH237" s="16" t="str">
        <f t="shared" ca="1" si="108"/>
        <v/>
      </c>
      <c r="AI237" s="16" t="str">
        <f t="shared" ca="1" si="109"/>
        <v/>
      </c>
      <c r="AJ237" s="17" t="str">
        <f t="shared" ca="1" si="110"/>
        <v/>
      </c>
    </row>
    <row r="238" spans="1:36" x14ac:dyDescent="0.15">
      <c r="A238" s="11" t="s">
        <v>215</v>
      </c>
      <c r="B238" s="23" t="str">
        <f t="shared" ca="1" si="99"/>
        <v/>
      </c>
      <c r="C238" s="16" t="str">
        <f t="shared" ca="1" si="100"/>
        <v/>
      </c>
      <c r="D238" s="16" t="str">
        <f t="shared" ca="1" si="111"/>
        <v/>
      </c>
      <c r="E238" s="16" t="str">
        <f t="shared" ca="1" si="101"/>
        <v/>
      </c>
      <c r="F238" s="16" t="str">
        <f t="shared" ca="1" si="102"/>
        <v/>
      </c>
      <c r="G238" s="16" t="str">
        <f t="shared" ca="1" si="103"/>
        <v/>
      </c>
      <c r="H238" s="17" t="str">
        <f t="shared" ca="1" si="104"/>
        <v/>
      </c>
      <c r="I238" s="52" t="str">
        <f>Données!J196 &amp; ""</f>
        <v/>
      </c>
      <c r="J238" s="52" t="str">
        <f>Données!I196 &amp; ""</f>
        <v/>
      </c>
      <c r="K238" s="52" t="str">
        <f>Données!H196 &amp; ""</f>
        <v/>
      </c>
      <c r="L238" s="49" t="str">
        <f>Données!C196 &amp; " " &amp;Données!D196</f>
        <v xml:space="preserve"> </v>
      </c>
      <c r="M238" s="50" t="str">
        <f>Données!B196 &amp; " " &amp;Données!A196</f>
        <v xml:space="preserve"> </v>
      </c>
      <c r="N238" s="49" t="str">
        <f>TRIM(Données!B196 &amp; " " &amp;Données!A196 &amp; " " &amp; Données!E196 &amp; " " &amp; Données!F196 &amp; " " &amp; Données!G196)</f>
        <v/>
      </c>
      <c r="O238" s="49" t="str">
        <f t="shared" si="91"/>
        <v xml:space="preserve">  </v>
      </c>
      <c r="P238" s="49">
        <f t="shared" si="90"/>
        <v>237</v>
      </c>
      <c r="AC238" s="11" t="s">
        <v>215</v>
      </c>
      <c r="AD238" s="23" t="str">
        <f t="shared" ca="1" si="112"/>
        <v/>
      </c>
      <c r="AE238" s="16" t="str">
        <f t="shared" ca="1" si="105"/>
        <v/>
      </c>
      <c r="AF238" s="16" t="str">
        <f t="shared" ca="1" si="106"/>
        <v/>
      </c>
      <c r="AG238" s="16" t="str">
        <f t="shared" ca="1" si="107"/>
        <v/>
      </c>
      <c r="AH238" s="16" t="str">
        <f t="shared" ca="1" si="108"/>
        <v/>
      </c>
      <c r="AI238" s="16" t="str">
        <f t="shared" ca="1" si="109"/>
        <v/>
      </c>
      <c r="AJ238" s="17" t="str">
        <f t="shared" ca="1" si="110"/>
        <v/>
      </c>
    </row>
    <row r="239" spans="1:36" x14ac:dyDescent="0.15">
      <c r="A239" s="11" t="s">
        <v>216</v>
      </c>
      <c r="B239" s="23" t="str">
        <f t="shared" ca="1" si="99"/>
        <v/>
      </c>
      <c r="C239" s="16" t="str">
        <f t="shared" ca="1" si="100"/>
        <v/>
      </c>
      <c r="D239" s="16" t="str">
        <f t="shared" ca="1" si="111"/>
        <v/>
      </c>
      <c r="E239" s="16" t="str">
        <f t="shared" ca="1" si="101"/>
        <v/>
      </c>
      <c r="F239" s="16" t="str">
        <f t="shared" ca="1" si="102"/>
        <v/>
      </c>
      <c r="G239" s="16" t="str">
        <f t="shared" ca="1" si="103"/>
        <v/>
      </c>
      <c r="H239" s="17" t="str">
        <f t="shared" ca="1" si="104"/>
        <v/>
      </c>
      <c r="I239" s="52" t="str">
        <f>Données!J197 &amp; ""</f>
        <v/>
      </c>
      <c r="J239" s="52" t="str">
        <f>Données!I197 &amp; ""</f>
        <v/>
      </c>
      <c r="K239" s="52" t="str">
        <f>Données!H197 &amp; ""</f>
        <v/>
      </c>
      <c r="L239" s="49" t="str">
        <f>Données!C197 &amp; " " &amp;Données!D197</f>
        <v xml:space="preserve"> </v>
      </c>
      <c r="M239" s="50" t="str">
        <f>Données!B197 &amp; " " &amp;Données!A197</f>
        <v xml:space="preserve"> </v>
      </c>
      <c r="N239" s="49" t="str">
        <f>TRIM(Données!B197 &amp; " " &amp;Données!A197 &amp; " " &amp; Données!E197 &amp; " " &amp; Données!F197 &amp; " " &amp; Données!G197)</f>
        <v/>
      </c>
      <c r="O239" s="49" t="str">
        <f t="shared" si="91"/>
        <v xml:space="preserve">  </v>
      </c>
      <c r="P239" s="49">
        <f t="shared" si="90"/>
        <v>238</v>
      </c>
      <c r="AC239" s="11" t="s">
        <v>216</v>
      </c>
      <c r="AD239" s="23" t="str">
        <f t="shared" ca="1" si="112"/>
        <v/>
      </c>
      <c r="AE239" s="16" t="str">
        <f t="shared" ca="1" si="105"/>
        <v/>
      </c>
      <c r="AF239" s="16" t="str">
        <f t="shared" ca="1" si="106"/>
        <v/>
      </c>
      <c r="AG239" s="16" t="str">
        <f t="shared" ca="1" si="107"/>
        <v/>
      </c>
      <c r="AH239" s="16" t="str">
        <f t="shared" ca="1" si="108"/>
        <v/>
      </c>
      <c r="AI239" s="16" t="str">
        <f t="shared" ca="1" si="109"/>
        <v/>
      </c>
      <c r="AJ239" s="17" t="str">
        <f t="shared" ca="1" si="110"/>
        <v/>
      </c>
    </row>
    <row r="240" spans="1:36" x14ac:dyDescent="0.15">
      <c r="A240" s="11" t="s">
        <v>218</v>
      </c>
      <c r="B240" s="23" t="str">
        <f t="shared" ca="1" si="99"/>
        <v/>
      </c>
      <c r="C240" s="16" t="str">
        <f t="shared" ca="1" si="100"/>
        <v/>
      </c>
      <c r="D240" s="16" t="str">
        <f t="shared" ca="1" si="111"/>
        <v/>
      </c>
      <c r="E240" s="16" t="str">
        <f t="shared" ca="1" si="101"/>
        <v/>
      </c>
      <c r="F240" s="16" t="str">
        <f t="shared" ca="1" si="102"/>
        <v/>
      </c>
      <c r="G240" s="16" t="str">
        <f t="shared" ca="1" si="103"/>
        <v/>
      </c>
      <c r="H240" s="17" t="str">
        <f t="shared" ca="1" si="104"/>
        <v/>
      </c>
      <c r="I240" s="52" t="str">
        <f>Données!J198 &amp; ""</f>
        <v/>
      </c>
      <c r="J240" s="52" t="str">
        <f>Données!I198 &amp; ""</f>
        <v/>
      </c>
      <c r="K240" s="52" t="str">
        <f>Données!H198 &amp; ""</f>
        <v/>
      </c>
      <c r="L240" s="49" t="str">
        <f>Données!C198 &amp; " " &amp;Données!D198</f>
        <v xml:space="preserve"> </v>
      </c>
      <c r="M240" s="50" t="str">
        <f>Données!B198 &amp; " " &amp;Données!A198</f>
        <v xml:space="preserve"> </v>
      </c>
      <c r="N240" s="49" t="str">
        <f>TRIM(Données!B198 &amp; " " &amp;Données!A198 &amp; " " &amp; Données!E198 &amp; " " &amp; Données!F198 &amp; " " &amp; Données!G198)</f>
        <v/>
      </c>
      <c r="O240" s="49" t="str">
        <f t="shared" si="91"/>
        <v xml:space="preserve">  </v>
      </c>
      <c r="P240" s="49">
        <f t="shared" si="90"/>
        <v>239</v>
      </c>
      <c r="AC240" s="11" t="s">
        <v>218</v>
      </c>
      <c r="AD240" s="23" t="str">
        <f t="shared" ca="1" si="112"/>
        <v/>
      </c>
      <c r="AE240" s="16" t="str">
        <f t="shared" ca="1" si="105"/>
        <v/>
      </c>
      <c r="AF240" s="16" t="str">
        <f t="shared" ca="1" si="106"/>
        <v/>
      </c>
      <c r="AG240" s="16" t="str">
        <f t="shared" ca="1" si="107"/>
        <v/>
      </c>
      <c r="AH240" s="16" t="str">
        <f t="shared" ca="1" si="108"/>
        <v/>
      </c>
      <c r="AI240" s="16" t="str">
        <f t="shared" ca="1" si="109"/>
        <v/>
      </c>
      <c r="AJ240" s="17" t="str">
        <f t="shared" ca="1" si="110"/>
        <v/>
      </c>
    </row>
    <row r="241" spans="1:36" x14ac:dyDescent="0.15">
      <c r="A241" s="11" t="s">
        <v>220</v>
      </c>
      <c r="B241" s="23" t="str">
        <f t="shared" ca="1" si="99"/>
        <v/>
      </c>
      <c r="C241" s="16" t="str">
        <f t="shared" ca="1" si="100"/>
        <v/>
      </c>
      <c r="D241" s="16" t="str">
        <f t="shared" ca="1" si="111"/>
        <v/>
      </c>
      <c r="E241" s="16" t="str">
        <f t="shared" ca="1" si="101"/>
        <v/>
      </c>
      <c r="F241" s="16" t="str">
        <f t="shared" ca="1" si="102"/>
        <v/>
      </c>
      <c r="G241" s="16" t="str">
        <f t="shared" ca="1" si="103"/>
        <v/>
      </c>
      <c r="H241" s="17" t="str">
        <f t="shared" ca="1" si="104"/>
        <v/>
      </c>
      <c r="I241" s="52" t="str">
        <f>Données!J199 &amp; ""</f>
        <v/>
      </c>
      <c r="J241" s="52" t="str">
        <f>Données!I199 &amp; ""</f>
        <v/>
      </c>
      <c r="K241" s="52" t="str">
        <f>Données!H199 &amp; ""</f>
        <v/>
      </c>
      <c r="L241" s="49" t="str">
        <f>Données!C199 &amp; " " &amp;Données!D199</f>
        <v xml:space="preserve"> </v>
      </c>
      <c r="M241" s="50" t="str">
        <f>Données!B199 &amp; " " &amp;Données!A199</f>
        <v xml:space="preserve"> </v>
      </c>
      <c r="N241" s="49" t="str">
        <f>TRIM(Données!B199 &amp; " " &amp;Données!A199 &amp; " " &amp; Données!E199 &amp; " " &amp; Données!F199 &amp; " " &amp; Données!G199)</f>
        <v/>
      </c>
      <c r="O241" s="49" t="str">
        <f t="shared" si="91"/>
        <v xml:space="preserve">  </v>
      </c>
      <c r="P241" s="49">
        <f t="shared" si="90"/>
        <v>240</v>
      </c>
      <c r="AC241" s="11" t="s">
        <v>220</v>
      </c>
      <c r="AD241" s="23" t="str">
        <f t="shared" ca="1" si="112"/>
        <v/>
      </c>
      <c r="AE241" s="16" t="str">
        <f t="shared" ca="1" si="105"/>
        <v/>
      </c>
      <c r="AF241" s="16" t="str">
        <f t="shared" ca="1" si="106"/>
        <v/>
      </c>
      <c r="AG241" s="16" t="str">
        <f t="shared" ca="1" si="107"/>
        <v/>
      </c>
      <c r="AH241" s="16" t="str">
        <f t="shared" ca="1" si="108"/>
        <v/>
      </c>
      <c r="AI241" s="16" t="str">
        <f t="shared" ca="1" si="109"/>
        <v/>
      </c>
      <c r="AJ241" s="17" t="str">
        <f t="shared" ca="1" si="110"/>
        <v/>
      </c>
    </row>
    <row r="242" spans="1:36" x14ac:dyDescent="0.15">
      <c r="A242" s="11" t="s">
        <v>222</v>
      </c>
      <c r="B242" s="23" t="str">
        <f t="shared" ca="1" si="99"/>
        <v/>
      </c>
      <c r="C242" s="16" t="str">
        <f t="shared" ca="1" si="100"/>
        <v/>
      </c>
      <c r="D242" s="16" t="str">
        <f t="shared" ca="1" si="111"/>
        <v/>
      </c>
      <c r="E242" s="16" t="str">
        <f t="shared" ca="1" si="101"/>
        <v/>
      </c>
      <c r="F242" s="16" t="str">
        <f t="shared" ca="1" si="102"/>
        <v/>
      </c>
      <c r="G242" s="16" t="str">
        <f t="shared" ca="1" si="103"/>
        <v/>
      </c>
      <c r="H242" s="17" t="str">
        <f t="shared" ca="1" si="104"/>
        <v/>
      </c>
      <c r="I242" s="52" t="str">
        <f>Données!J200 &amp; ""</f>
        <v/>
      </c>
      <c r="J242" s="52" t="str">
        <f>Données!I200 &amp; ""</f>
        <v/>
      </c>
      <c r="K242" s="52" t="str">
        <f>Données!H200 &amp; ""</f>
        <v/>
      </c>
      <c r="L242" s="49" t="str">
        <f>Données!C200 &amp; " " &amp;Données!D200</f>
        <v xml:space="preserve"> </v>
      </c>
      <c r="M242" s="50" t="str">
        <f>Données!B200 &amp; " " &amp;Données!A200</f>
        <v xml:space="preserve"> </v>
      </c>
      <c r="N242" s="49" t="str">
        <f>TRIM(Données!B200 &amp; " " &amp;Données!A200 &amp; " " &amp; Données!E200 &amp; " " &amp; Données!F200 &amp; " " &amp; Données!G200)</f>
        <v/>
      </c>
      <c r="O242" s="49" t="str">
        <f t="shared" si="91"/>
        <v xml:space="preserve">  </v>
      </c>
      <c r="P242" s="49">
        <f t="shared" si="90"/>
        <v>241</v>
      </c>
      <c r="AC242" s="11" t="s">
        <v>222</v>
      </c>
      <c r="AD242" s="23" t="str">
        <f t="shared" ca="1" si="112"/>
        <v/>
      </c>
      <c r="AE242" s="16" t="str">
        <f t="shared" ca="1" si="105"/>
        <v/>
      </c>
      <c r="AF242" s="16" t="str">
        <f t="shared" ca="1" si="106"/>
        <v/>
      </c>
      <c r="AG242" s="16" t="str">
        <f t="shared" ca="1" si="107"/>
        <v/>
      </c>
      <c r="AH242" s="16" t="str">
        <f t="shared" ca="1" si="108"/>
        <v/>
      </c>
      <c r="AI242" s="16" t="str">
        <f t="shared" ca="1" si="109"/>
        <v/>
      </c>
      <c r="AJ242" s="17" t="str">
        <f t="shared" ca="1" si="110"/>
        <v/>
      </c>
    </row>
    <row r="243" spans="1:36" x14ac:dyDescent="0.15">
      <c r="A243" s="11" t="s">
        <v>224</v>
      </c>
      <c r="B243" s="23" t="str">
        <f t="shared" ca="1" si="99"/>
        <v/>
      </c>
      <c r="C243" s="16" t="str">
        <f t="shared" ca="1" si="100"/>
        <v/>
      </c>
      <c r="D243" s="16" t="str">
        <f t="shared" ca="1" si="111"/>
        <v/>
      </c>
      <c r="E243" s="16" t="str">
        <f t="shared" ca="1" si="101"/>
        <v/>
      </c>
      <c r="F243" s="16" t="str">
        <f t="shared" ca="1" si="102"/>
        <v/>
      </c>
      <c r="G243" s="16" t="str">
        <f t="shared" ca="1" si="103"/>
        <v/>
      </c>
      <c r="H243" s="17" t="str">
        <f t="shared" ca="1" si="104"/>
        <v/>
      </c>
      <c r="I243" s="52" t="str">
        <f>Données!J201 &amp; ""</f>
        <v/>
      </c>
      <c r="J243" s="52" t="str">
        <f>Données!I201 &amp; ""</f>
        <v/>
      </c>
      <c r="K243" s="52" t="str">
        <f>Données!H201 &amp; ""</f>
        <v/>
      </c>
      <c r="L243" s="49" t="str">
        <f>Données!C201 &amp; " " &amp;Données!D201</f>
        <v xml:space="preserve"> </v>
      </c>
      <c r="M243" s="50" t="str">
        <f>Données!B201 &amp; " " &amp;Données!A201</f>
        <v xml:space="preserve"> </v>
      </c>
      <c r="N243" s="49" t="str">
        <f>TRIM(Données!B201 &amp; " " &amp;Données!A201 &amp; " " &amp; Données!E201 &amp; " " &amp; Données!F201 &amp; " " &amp; Données!G201)</f>
        <v/>
      </c>
      <c r="O243" s="49" t="str">
        <f t="shared" si="91"/>
        <v xml:space="preserve">  </v>
      </c>
      <c r="P243" s="49">
        <f t="shared" si="90"/>
        <v>242</v>
      </c>
      <c r="AC243" s="11" t="s">
        <v>224</v>
      </c>
      <c r="AD243" s="23" t="str">
        <f t="shared" ca="1" si="112"/>
        <v/>
      </c>
      <c r="AE243" s="16" t="str">
        <f t="shared" ca="1" si="105"/>
        <v/>
      </c>
      <c r="AF243" s="16" t="str">
        <f t="shared" ca="1" si="106"/>
        <v/>
      </c>
      <c r="AG243" s="16" t="str">
        <f t="shared" ca="1" si="107"/>
        <v/>
      </c>
      <c r="AH243" s="16" t="str">
        <f t="shared" ca="1" si="108"/>
        <v/>
      </c>
      <c r="AI243" s="16" t="str">
        <f t="shared" ca="1" si="109"/>
        <v/>
      </c>
      <c r="AJ243" s="17" t="str">
        <f t="shared" ca="1" si="110"/>
        <v/>
      </c>
    </row>
    <row r="244" spans="1:36" x14ac:dyDescent="0.15">
      <c r="A244" s="11" t="s">
        <v>232</v>
      </c>
      <c r="B244" s="23" t="str">
        <f t="shared" ca="1" si="99"/>
        <v/>
      </c>
      <c r="C244" s="16" t="str">
        <f t="shared" ca="1" si="100"/>
        <v/>
      </c>
      <c r="D244" s="16" t="str">
        <f t="shared" ca="1" si="111"/>
        <v/>
      </c>
      <c r="E244" s="16" t="str">
        <f t="shared" ca="1" si="101"/>
        <v/>
      </c>
      <c r="F244" s="16" t="str">
        <f t="shared" ca="1" si="102"/>
        <v/>
      </c>
      <c r="G244" s="16" t="str">
        <f t="shared" ca="1" si="103"/>
        <v/>
      </c>
      <c r="H244" s="17" t="str">
        <f t="shared" ca="1" si="104"/>
        <v/>
      </c>
      <c r="I244" s="52" t="str">
        <f>Données!J202 &amp; ""</f>
        <v/>
      </c>
      <c r="J244" s="52" t="str">
        <f>Données!I202 &amp; ""</f>
        <v/>
      </c>
      <c r="K244" s="52" t="str">
        <f>Données!H202 &amp; ""</f>
        <v/>
      </c>
      <c r="L244" s="49" t="str">
        <f>Données!C202 &amp; " " &amp;Données!D202</f>
        <v xml:space="preserve"> </v>
      </c>
      <c r="M244" s="50" t="str">
        <f>Données!B202 &amp; " " &amp;Données!A202</f>
        <v xml:space="preserve"> </v>
      </c>
      <c r="N244" s="49" t="str">
        <f>TRIM(Données!B202 &amp; " " &amp;Données!A202 &amp; " " &amp; Données!E202 &amp; " " &amp; Données!F202 &amp; " " &amp; Données!G202)</f>
        <v/>
      </c>
      <c r="O244" s="49" t="str">
        <f t="shared" si="91"/>
        <v xml:space="preserve">  </v>
      </c>
      <c r="P244" s="49">
        <f t="shared" si="90"/>
        <v>243</v>
      </c>
      <c r="AC244" s="11" t="s">
        <v>232</v>
      </c>
      <c r="AD244" s="23" t="str">
        <f t="shared" ca="1" si="112"/>
        <v/>
      </c>
      <c r="AE244" s="16" t="str">
        <f t="shared" ca="1" si="105"/>
        <v/>
      </c>
      <c r="AF244" s="16" t="str">
        <f t="shared" ca="1" si="106"/>
        <v/>
      </c>
      <c r="AG244" s="16" t="str">
        <f t="shared" ca="1" si="107"/>
        <v/>
      </c>
      <c r="AH244" s="16" t="str">
        <f t="shared" ca="1" si="108"/>
        <v/>
      </c>
      <c r="AI244" s="16" t="str">
        <f t="shared" ca="1" si="109"/>
        <v/>
      </c>
      <c r="AJ244" s="17" t="str">
        <f t="shared" ca="1" si="110"/>
        <v/>
      </c>
    </row>
    <row r="245" spans="1:36" x14ac:dyDescent="0.15">
      <c r="A245" s="11" t="s">
        <v>233</v>
      </c>
      <c r="B245" s="23" t="str">
        <f t="shared" ca="1" si="99"/>
        <v/>
      </c>
      <c r="C245" s="16" t="str">
        <f t="shared" ca="1" si="100"/>
        <v/>
      </c>
      <c r="D245" s="16" t="str">
        <f t="shared" ca="1" si="111"/>
        <v/>
      </c>
      <c r="E245" s="16" t="str">
        <f t="shared" ca="1" si="101"/>
        <v/>
      </c>
      <c r="F245" s="16" t="str">
        <f t="shared" ca="1" si="102"/>
        <v/>
      </c>
      <c r="G245" s="16" t="str">
        <f t="shared" ca="1" si="103"/>
        <v/>
      </c>
      <c r="H245" s="17" t="str">
        <f t="shared" ca="1" si="104"/>
        <v/>
      </c>
      <c r="I245" s="52" t="str">
        <f>Données!J203 &amp; ""</f>
        <v/>
      </c>
      <c r="J245" s="52" t="str">
        <f>Données!I203 &amp; ""</f>
        <v/>
      </c>
      <c r="K245" s="52" t="str">
        <f>Données!H203 &amp; ""</f>
        <v/>
      </c>
      <c r="L245" s="49" t="str">
        <f>Données!C203 &amp; " " &amp;Données!D203</f>
        <v xml:space="preserve"> </v>
      </c>
      <c r="M245" s="50" t="str">
        <f>Données!B203 &amp; " " &amp;Données!A203</f>
        <v xml:space="preserve"> </v>
      </c>
      <c r="N245" s="49" t="str">
        <f>TRIM(Données!B203 &amp; " " &amp;Données!A203 &amp; " " &amp; Données!E203 &amp; " " &amp; Données!F203 &amp; " " &amp; Données!G203)</f>
        <v/>
      </c>
      <c r="O245" s="49" t="str">
        <f t="shared" si="91"/>
        <v xml:space="preserve">  </v>
      </c>
      <c r="P245" s="49">
        <f t="shared" si="90"/>
        <v>244</v>
      </c>
      <c r="AC245" s="11" t="s">
        <v>233</v>
      </c>
      <c r="AD245" s="23" t="str">
        <f t="shared" ca="1" si="112"/>
        <v/>
      </c>
      <c r="AE245" s="16" t="str">
        <f t="shared" ca="1" si="105"/>
        <v/>
      </c>
      <c r="AF245" s="16" t="str">
        <f t="shared" ca="1" si="106"/>
        <v/>
      </c>
      <c r="AG245" s="16" t="str">
        <f t="shared" ca="1" si="107"/>
        <v/>
      </c>
      <c r="AH245" s="16" t="str">
        <f t="shared" ca="1" si="108"/>
        <v/>
      </c>
      <c r="AI245" s="16" t="str">
        <f t="shared" ca="1" si="109"/>
        <v/>
      </c>
      <c r="AJ245" s="17" t="str">
        <f t="shared" ca="1" si="110"/>
        <v/>
      </c>
    </row>
    <row r="246" spans="1:36" x14ac:dyDescent="0.15">
      <c r="A246" s="11" t="s">
        <v>94</v>
      </c>
      <c r="B246" s="23" t="str">
        <f t="shared" ca="1" si="99"/>
        <v/>
      </c>
      <c r="C246" s="16" t="str">
        <f t="shared" ca="1" si="100"/>
        <v/>
      </c>
      <c r="D246" s="16" t="str">
        <f t="shared" ca="1" si="111"/>
        <v/>
      </c>
      <c r="E246" s="16" t="str">
        <f t="shared" ca="1" si="101"/>
        <v/>
      </c>
      <c r="F246" s="16" t="str">
        <f t="shared" ca="1" si="102"/>
        <v/>
      </c>
      <c r="G246" s="16" t="str">
        <f t="shared" ca="1" si="103"/>
        <v/>
      </c>
      <c r="H246" s="17" t="str">
        <f t="shared" ca="1" si="104"/>
        <v/>
      </c>
      <c r="I246" s="52" t="str">
        <f>Données!J204 &amp; ""</f>
        <v/>
      </c>
      <c r="J246" s="52" t="str">
        <f>Données!I204 &amp; ""</f>
        <v/>
      </c>
      <c r="K246" s="52" t="str">
        <f>Données!H204 &amp; ""</f>
        <v/>
      </c>
      <c r="L246" s="49" t="str">
        <f>Données!C204 &amp; " " &amp;Données!D204</f>
        <v xml:space="preserve"> </v>
      </c>
      <c r="M246" s="50" t="str">
        <f>Données!B204 &amp; " " &amp;Données!A204</f>
        <v xml:space="preserve"> </v>
      </c>
      <c r="N246" s="49" t="str">
        <f>TRIM(Données!B204 &amp; " " &amp;Données!A204 &amp; " " &amp; Données!E204 &amp; " " &amp; Données!F204 &amp; " " &amp; Données!G204)</f>
        <v/>
      </c>
      <c r="O246" s="49" t="str">
        <f t="shared" si="91"/>
        <v xml:space="preserve">  </v>
      </c>
      <c r="P246" s="49">
        <f t="shared" si="90"/>
        <v>245</v>
      </c>
      <c r="AC246" s="11" t="s">
        <v>94</v>
      </c>
      <c r="AD246" s="23" t="str">
        <f t="shared" ca="1" si="112"/>
        <v/>
      </c>
      <c r="AE246" s="16" t="str">
        <f t="shared" ca="1" si="105"/>
        <v/>
      </c>
      <c r="AF246" s="16" t="str">
        <f t="shared" ca="1" si="106"/>
        <v/>
      </c>
      <c r="AG246" s="16" t="str">
        <f t="shared" ca="1" si="107"/>
        <v/>
      </c>
      <c r="AH246" s="16" t="str">
        <f t="shared" ca="1" si="108"/>
        <v/>
      </c>
      <c r="AI246" s="16" t="str">
        <f t="shared" ca="1" si="109"/>
        <v/>
      </c>
      <c r="AJ246" s="17" t="str">
        <f t="shared" ca="1" si="110"/>
        <v/>
      </c>
    </row>
    <row r="247" spans="1:36" x14ac:dyDescent="0.15">
      <c r="A247" s="11" t="s">
        <v>104</v>
      </c>
      <c r="B247" s="23" t="str">
        <f t="shared" ca="1" si="99"/>
        <v/>
      </c>
      <c r="C247" s="16" t="str">
        <f t="shared" ca="1" si="100"/>
        <v/>
      </c>
      <c r="D247" s="16" t="str">
        <f t="shared" ca="1" si="111"/>
        <v/>
      </c>
      <c r="E247" s="16" t="str">
        <f t="shared" ca="1" si="101"/>
        <v/>
      </c>
      <c r="F247" s="16" t="str">
        <f t="shared" ca="1" si="102"/>
        <v/>
      </c>
      <c r="G247" s="16" t="str">
        <f t="shared" ca="1" si="103"/>
        <v/>
      </c>
      <c r="H247" s="17" t="str">
        <f t="shared" ca="1" si="104"/>
        <v/>
      </c>
      <c r="I247" s="52" t="str">
        <f>Données!J205 &amp; ""</f>
        <v/>
      </c>
      <c r="J247" s="52" t="str">
        <f>Données!I205 &amp; ""</f>
        <v/>
      </c>
      <c r="K247" s="52" t="str">
        <f>Données!H205 &amp; ""</f>
        <v/>
      </c>
      <c r="L247" s="49" t="str">
        <f>Données!C205 &amp; " " &amp;Données!D205</f>
        <v xml:space="preserve"> </v>
      </c>
      <c r="M247" s="50" t="str">
        <f>Données!B205 &amp; " " &amp;Données!A205</f>
        <v xml:space="preserve"> </v>
      </c>
      <c r="N247" s="49" t="str">
        <f>TRIM(Données!B205 &amp; " " &amp;Données!A205 &amp; " " &amp; Données!E205 &amp; " " &amp; Données!F205 &amp; " " &amp; Données!G205)</f>
        <v/>
      </c>
      <c r="O247" s="49" t="str">
        <f t="shared" si="91"/>
        <v xml:space="preserve">  </v>
      </c>
      <c r="P247" s="49">
        <f t="shared" si="90"/>
        <v>246</v>
      </c>
      <c r="AC247" s="11" t="s">
        <v>104</v>
      </c>
      <c r="AD247" s="23" t="str">
        <f t="shared" ca="1" si="112"/>
        <v/>
      </c>
      <c r="AE247" s="16" t="str">
        <f t="shared" ca="1" si="105"/>
        <v/>
      </c>
      <c r="AF247" s="16" t="str">
        <f t="shared" ca="1" si="106"/>
        <v/>
      </c>
      <c r="AG247" s="16" t="str">
        <f t="shared" ca="1" si="107"/>
        <v/>
      </c>
      <c r="AH247" s="16" t="str">
        <f t="shared" ca="1" si="108"/>
        <v/>
      </c>
      <c r="AI247" s="16" t="str">
        <f t="shared" ca="1" si="109"/>
        <v/>
      </c>
      <c r="AJ247" s="17" t="str">
        <f t="shared" ca="1" si="110"/>
        <v/>
      </c>
    </row>
    <row r="248" spans="1:36" x14ac:dyDescent="0.15">
      <c r="A248" s="11" t="s">
        <v>105</v>
      </c>
      <c r="B248" s="23" t="str">
        <f t="shared" ca="1" si="99"/>
        <v/>
      </c>
      <c r="C248" s="16" t="str">
        <f t="shared" ca="1" si="100"/>
        <v/>
      </c>
      <c r="D248" s="16" t="str">
        <f t="shared" ca="1" si="111"/>
        <v/>
      </c>
      <c r="E248" s="16" t="str">
        <f t="shared" ca="1" si="101"/>
        <v/>
      </c>
      <c r="F248" s="16" t="str">
        <f t="shared" ca="1" si="102"/>
        <v/>
      </c>
      <c r="G248" s="16" t="str">
        <f t="shared" ca="1" si="103"/>
        <v/>
      </c>
      <c r="H248" s="17" t="str">
        <f t="shared" ca="1" si="104"/>
        <v/>
      </c>
      <c r="I248" s="52" t="str">
        <f>Données!J206 &amp; ""</f>
        <v/>
      </c>
      <c r="J248" s="52" t="str">
        <f>Données!I206 &amp; ""</f>
        <v/>
      </c>
      <c r="K248" s="52" t="str">
        <f>Données!H206 &amp; ""</f>
        <v/>
      </c>
      <c r="L248" s="49" t="str">
        <f>Données!C206 &amp; " " &amp;Données!D206</f>
        <v xml:space="preserve"> </v>
      </c>
      <c r="M248" s="50" t="str">
        <f>Données!B206 &amp; " " &amp;Données!A206</f>
        <v xml:space="preserve"> </v>
      </c>
      <c r="N248" s="49" t="str">
        <f>TRIM(Données!B206 &amp; " " &amp;Données!A206 &amp; " " &amp; Données!E206 &amp; " " &amp; Données!F206 &amp; " " &amp; Données!G206)</f>
        <v/>
      </c>
      <c r="O248" s="49" t="str">
        <f t="shared" si="91"/>
        <v xml:space="preserve">  </v>
      </c>
      <c r="P248" s="49">
        <f t="shared" si="90"/>
        <v>247</v>
      </c>
      <c r="AC248" s="11" t="s">
        <v>105</v>
      </c>
      <c r="AD248" s="23" t="str">
        <f t="shared" ca="1" si="112"/>
        <v/>
      </c>
      <c r="AE248" s="16" t="str">
        <f t="shared" ca="1" si="105"/>
        <v/>
      </c>
      <c r="AF248" s="16" t="str">
        <f t="shared" ca="1" si="106"/>
        <v/>
      </c>
      <c r="AG248" s="16" t="str">
        <f t="shared" ca="1" si="107"/>
        <v/>
      </c>
      <c r="AH248" s="16" t="str">
        <f t="shared" ca="1" si="108"/>
        <v/>
      </c>
      <c r="AI248" s="16" t="str">
        <f t="shared" ca="1" si="109"/>
        <v/>
      </c>
      <c r="AJ248" s="17" t="str">
        <f t="shared" ca="1" si="110"/>
        <v/>
      </c>
    </row>
    <row r="249" spans="1:36" x14ac:dyDescent="0.15">
      <c r="A249" s="11" t="s">
        <v>106</v>
      </c>
      <c r="B249" s="23" t="str">
        <f t="shared" ca="1" si="99"/>
        <v/>
      </c>
      <c r="C249" s="16" t="str">
        <f t="shared" ca="1" si="100"/>
        <v/>
      </c>
      <c r="D249" s="16" t="str">
        <f t="shared" ca="1" si="111"/>
        <v/>
      </c>
      <c r="E249" s="16" t="str">
        <f t="shared" ca="1" si="101"/>
        <v/>
      </c>
      <c r="F249" s="16" t="str">
        <f t="shared" ca="1" si="102"/>
        <v/>
      </c>
      <c r="G249" s="16" t="str">
        <f t="shared" ca="1" si="103"/>
        <v/>
      </c>
      <c r="H249" s="17" t="str">
        <f t="shared" ca="1" si="104"/>
        <v/>
      </c>
      <c r="I249" s="52" t="str">
        <f>Données!J207 &amp; ""</f>
        <v/>
      </c>
      <c r="J249" s="52" t="str">
        <f>Données!I207 &amp; ""</f>
        <v/>
      </c>
      <c r="K249" s="52" t="str">
        <f>Données!H207 &amp; ""</f>
        <v/>
      </c>
      <c r="L249" s="49" t="str">
        <f>Données!C207 &amp; " " &amp;Données!D207</f>
        <v xml:space="preserve"> </v>
      </c>
      <c r="M249" s="50" t="str">
        <f>Données!B207 &amp; " " &amp;Données!A207</f>
        <v xml:space="preserve"> </v>
      </c>
      <c r="N249" s="49" t="str">
        <f>TRIM(Données!B207 &amp; " " &amp;Données!A207 &amp; " " &amp; Données!E207 &amp; " " &amp; Données!F207 &amp; " " &amp; Données!G207)</f>
        <v/>
      </c>
      <c r="O249" s="49" t="str">
        <f t="shared" si="91"/>
        <v xml:space="preserve">  </v>
      </c>
      <c r="P249" s="49">
        <f t="shared" si="90"/>
        <v>248</v>
      </c>
      <c r="AC249" s="11" t="s">
        <v>106</v>
      </c>
      <c r="AD249" s="23" t="str">
        <f t="shared" ca="1" si="112"/>
        <v/>
      </c>
      <c r="AE249" s="16" t="str">
        <f t="shared" ca="1" si="105"/>
        <v/>
      </c>
      <c r="AF249" s="16" t="str">
        <f t="shared" ca="1" si="106"/>
        <v/>
      </c>
      <c r="AG249" s="16" t="str">
        <f t="shared" ca="1" si="107"/>
        <v/>
      </c>
      <c r="AH249" s="16" t="str">
        <f t="shared" ca="1" si="108"/>
        <v/>
      </c>
      <c r="AI249" s="16" t="str">
        <f t="shared" ca="1" si="109"/>
        <v/>
      </c>
      <c r="AJ249" s="17" t="str">
        <f t="shared" ca="1" si="110"/>
        <v/>
      </c>
    </row>
    <row r="250" spans="1:36" x14ac:dyDescent="0.15">
      <c r="A250" s="11" t="s">
        <v>107</v>
      </c>
      <c r="B250" s="23" t="str">
        <f t="shared" ca="1" si="99"/>
        <v/>
      </c>
      <c r="C250" s="16" t="str">
        <f t="shared" ca="1" si="100"/>
        <v/>
      </c>
      <c r="D250" s="16" t="str">
        <f t="shared" ca="1" si="111"/>
        <v/>
      </c>
      <c r="E250" s="16" t="str">
        <f t="shared" ca="1" si="101"/>
        <v/>
      </c>
      <c r="F250" s="16" t="str">
        <f t="shared" ca="1" si="102"/>
        <v/>
      </c>
      <c r="G250" s="16" t="str">
        <f t="shared" ca="1" si="103"/>
        <v/>
      </c>
      <c r="H250" s="17" t="str">
        <f t="shared" ca="1" si="104"/>
        <v/>
      </c>
      <c r="I250" s="52" t="str">
        <f>Données!J208 &amp; ""</f>
        <v/>
      </c>
      <c r="J250" s="52" t="str">
        <f>Données!I208 &amp; ""</f>
        <v/>
      </c>
      <c r="K250" s="52" t="str">
        <f>Données!H208 &amp; ""</f>
        <v/>
      </c>
      <c r="L250" s="49" t="str">
        <f>Données!C208 &amp; " " &amp;Données!D208</f>
        <v xml:space="preserve"> </v>
      </c>
      <c r="M250" s="50" t="str">
        <f>Données!B208 &amp; " " &amp;Données!A208</f>
        <v xml:space="preserve"> </v>
      </c>
      <c r="N250" s="49" t="str">
        <f>TRIM(Données!B208 &amp; " " &amp;Données!A208 &amp; " " &amp; Données!E208 &amp; " " &amp; Données!F208 &amp; " " &amp; Données!G208)</f>
        <v/>
      </c>
      <c r="O250" s="49" t="str">
        <f t="shared" si="91"/>
        <v xml:space="preserve">  </v>
      </c>
      <c r="P250" s="49">
        <f t="shared" si="90"/>
        <v>249</v>
      </c>
      <c r="AC250" s="11" t="s">
        <v>107</v>
      </c>
      <c r="AD250" s="23" t="str">
        <f t="shared" ca="1" si="112"/>
        <v/>
      </c>
      <c r="AE250" s="16" t="str">
        <f t="shared" ca="1" si="105"/>
        <v/>
      </c>
      <c r="AF250" s="16" t="str">
        <f t="shared" ca="1" si="106"/>
        <v/>
      </c>
      <c r="AG250" s="16" t="str">
        <f t="shared" ca="1" si="107"/>
        <v/>
      </c>
      <c r="AH250" s="16" t="str">
        <f t="shared" ca="1" si="108"/>
        <v/>
      </c>
      <c r="AI250" s="16" t="str">
        <f t="shared" ca="1" si="109"/>
        <v/>
      </c>
      <c r="AJ250" s="17" t="str">
        <f t="shared" ca="1" si="110"/>
        <v/>
      </c>
    </row>
    <row r="251" spans="1:36" x14ac:dyDescent="0.15">
      <c r="A251" s="11" t="s">
        <v>108</v>
      </c>
      <c r="B251" s="23" t="str">
        <f t="shared" ca="1" si="99"/>
        <v/>
      </c>
      <c r="C251" s="16" t="str">
        <f t="shared" ca="1" si="100"/>
        <v/>
      </c>
      <c r="D251" s="16" t="str">
        <f t="shared" ca="1" si="111"/>
        <v/>
      </c>
      <c r="E251" s="16" t="str">
        <f t="shared" ca="1" si="101"/>
        <v/>
      </c>
      <c r="F251" s="16" t="str">
        <f t="shared" ca="1" si="102"/>
        <v/>
      </c>
      <c r="G251" s="16" t="str">
        <f t="shared" ca="1" si="103"/>
        <v/>
      </c>
      <c r="H251" s="17" t="str">
        <f t="shared" ca="1" si="104"/>
        <v/>
      </c>
      <c r="I251" s="52" t="str">
        <f>Données!J209 &amp; ""</f>
        <v/>
      </c>
      <c r="J251" s="52" t="str">
        <f>Données!I209 &amp; ""</f>
        <v/>
      </c>
      <c r="K251" s="52" t="str">
        <f>Données!H209 &amp; ""</f>
        <v/>
      </c>
      <c r="L251" s="49" t="str">
        <f>Données!C209 &amp; " " &amp;Données!D209</f>
        <v xml:space="preserve"> </v>
      </c>
      <c r="M251" s="50" t="str">
        <f>Données!B209 &amp; " " &amp;Données!A209</f>
        <v xml:space="preserve"> </v>
      </c>
      <c r="N251" s="49" t="str">
        <f>TRIM(Données!B209 &amp; " " &amp;Données!A209 &amp; " " &amp; Données!E209 &amp; " " &amp; Données!F209 &amp; " " &amp; Données!G209)</f>
        <v/>
      </c>
      <c r="O251" s="49" t="str">
        <f t="shared" si="91"/>
        <v xml:space="preserve">  </v>
      </c>
      <c r="P251" s="49">
        <f t="shared" si="90"/>
        <v>250</v>
      </c>
      <c r="AC251" s="11" t="s">
        <v>108</v>
      </c>
      <c r="AD251" s="23" t="str">
        <f t="shared" ca="1" si="112"/>
        <v/>
      </c>
      <c r="AE251" s="16" t="str">
        <f t="shared" ca="1" si="105"/>
        <v/>
      </c>
      <c r="AF251" s="16" t="str">
        <f t="shared" ca="1" si="106"/>
        <v/>
      </c>
      <c r="AG251" s="16" t="str">
        <f t="shared" ca="1" si="107"/>
        <v/>
      </c>
      <c r="AH251" s="16" t="str">
        <f t="shared" ca="1" si="108"/>
        <v/>
      </c>
      <c r="AI251" s="16" t="str">
        <f t="shared" ca="1" si="109"/>
        <v/>
      </c>
      <c r="AJ251" s="17" t="str">
        <f t="shared" ca="1" si="110"/>
        <v/>
      </c>
    </row>
    <row r="252" spans="1:36" x14ac:dyDescent="0.15">
      <c r="A252" s="11" t="s">
        <v>109</v>
      </c>
      <c r="B252" s="23" t="str">
        <f t="shared" ca="1" si="99"/>
        <v/>
      </c>
      <c r="C252" s="16" t="str">
        <f t="shared" ca="1" si="100"/>
        <v/>
      </c>
      <c r="D252" s="16" t="str">
        <f t="shared" ca="1" si="111"/>
        <v/>
      </c>
      <c r="E252" s="16" t="str">
        <f t="shared" ca="1" si="101"/>
        <v/>
      </c>
      <c r="F252" s="16" t="str">
        <f t="shared" ca="1" si="102"/>
        <v/>
      </c>
      <c r="G252" s="16" t="str">
        <f t="shared" ca="1" si="103"/>
        <v/>
      </c>
      <c r="H252" s="17" t="str">
        <f t="shared" ca="1" si="104"/>
        <v/>
      </c>
      <c r="I252" s="52" t="str">
        <f>Données!J210 &amp; ""</f>
        <v/>
      </c>
      <c r="J252" s="52" t="str">
        <f>Données!I210 &amp; ""</f>
        <v/>
      </c>
      <c r="K252" s="52" t="str">
        <f>Données!H210 &amp; ""</f>
        <v/>
      </c>
      <c r="L252" s="49" t="str">
        <f>Données!C210 &amp; " " &amp;Données!D210</f>
        <v xml:space="preserve"> </v>
      </c>
      <c r="M252" s="50" t="str">
        <f>Données!B210 &amp; " " &amp;Données!A210</f>
        <v xml:space="preserve"> </v>
      </c>
      <c r="N252" s="49" t="str">
        <f>TRIM(Données!B210 &amp; " " &amp;Données!A210 &amp; " " &amp; Données!E210 &amp; " " &amp; Données!F210 &amp; " " &amp; Données!G210)</f>
        <v/>
      </c>
      <c r="O252" s="49" t="str">
        <f t="shared" si="91"/>
        <v xml:space="preserve">  </v>
      </c>
      <c r="P252" s="49">
        <f t="shared" si="90"/>
        <v>251</v>
      </c>
      <c r="AC252" s="11" t="s">
        <v>109</v>
      </c>
      <c r="AD252" s="23" t="str">
        <f t="shared" ca="1" si="112"/>
        <v/>
      </c>
      <c r="AE252" s="16" t="str">
        <f t="shared" ca="1" si="105"/>
        <v/>
      </c>
      <c r="AF252" s="16" t="str">
        <f t="shared" ca="1" si="106"/>
        <v/>
      </c>
      <c r="AG252" s="16" t="str">
        <f t="shared" ca="1" si="107"/>
        <v/>
      </c>
      <c r="AH252" s="16" t="str">
        <f t="shared" ca="1" si="108"/>
        <v/>
      </c>
      <c r="AI252" s="16" t="str">
        <f t="shared" ca="1" si="109"/>
        <v/>
      </c>
      <c r="AJ252" s="17" t="str">
        <f t="shared" ca="1" si="110"/>
        <v/>
      </c>
    </row>
    <row r="253" spans="1:36" x14ac:dyDescent="0.15">
      <c r="A253" s="11" t="s">
        <v>110</v>
      </c>
      <c r="B253" s="23" t="str">
        <f t="shared" ca="1" si="99"/>
        <v/>
      </c>
      <c r="C253" s="16" t="str">
        <f t="shared" ca="1" si="100"/>
        <v/>
      </c>
      <c r="D253" s="16" t="str">
        <f t="shared" ca="1" si="111"/>
        <v/>
      </c>
      <c r="E253" s="16" t="str">
        <f t="shared" ca="1" si="101"/>
        <v/>
      </c>
      <c r="F253" s="16" t="str">
        <f t="shared" ca="1" si="102"/>
        <v/>
      </c>
      <c r="G253" s="16" t="str">
        <f t="shared" ca="1" si="103"/>
        <v/>
      </c>
      <c r="H253" s="17" t="str">
        <f t="shared" ca="1" si="104"/>
        <v/>
      </c>
      <c r="I253" s="52" t="str">
        <f>Données!J211 &amp; ""</f>
        <v/>
      </c>
      <c r="J253" s="52" t="str">
        <f>Données!I211 &amp; ""</f>
        <v/>
      </c>
      <c r="K253" s="52" t="str">
        <f>Données!H211 &amp; ""</f>
        <v/>
      </c>
      <c r="L253" s="49" t="str">
        <f>Données!C211 &amp; " " &amp;Données!D211</f>
        <v xml:space="preserve"> </v>
      </c>
      <c r="M253" s="50" t="str">
        <f>Données!B211 &amp; " " &amp;Données!A211</f>
        <v xml:space="preserve"> </v>
      </c>
      <c r="N253" s="49" t="str">
        <f>TRIM(Données!B211 &amp; " " &amp;Données!A211 &amp; " " &amp; Données!E211 &amp; " " &amp; Données!F211 &amp; " " &amp; Données!G211)</f>
        <v/>
      </c>
      <c r="O253" s="49" t="str">
        <f t="shared" si="91"/>
        <v xml:space="preserve">  </v>
      </c>
      <c r="P253" s="49">
        <f t="shared" si="90"/>
        <v>252</v>
      </c>
      <c r="AC253" s="11" t="s">
        <v>110</v>
      </c>
      <c r="AD253" s="23" t="str">
        <f t="shared" ca="1" si="112"/>
        <v/>
      </c>
      <c r="AE253" s="16" t="str">
        <f t="shared" ca="1" si="105"/>
        <v/>
      </c>
      <c r="AF253" s="16" t="str">
        <f t="shared" ca="1" si="106"/>
        <v/>
      </c>
      <c r="AG253" s="16" t="str">
        <f t="shared" ca="1" si="107"/>
        <v/>
      </c>
      <c r="AH253" s="16" t="str">
        <f t="shared" ca="1" si="108"/>
        <v/>
      </c>
      <c r="AI253" s="16" t="str">
        <f t="shared" ca="1" si="109"/>
        <v/>
      </c>
      <c r="AJ253" s="17" t="str">
        <f t="shared" ca="1" si="110"/>
        <v/>
      </c>
    </row>
    <row r="254" spans="1:36" x14ac:dyDescent="0.15">
      <c r="A254" s="11" t="s">
        <v>111</v>
      </c>
      <c r="B254" s="23" t="str">
        <f t="shared" ca="1" si="99"/>
        <v/>
      </c>
      <c r="C254" s="16" t="str">
        <f t="shared" ca="1" si="100"/>
        <v/>
      </c>
      <c r="D254" s="16" t="str">
        <f t="shared" ca="1" si="111"/>
        <v/>
      </c>
      <c r="E254" s="16" t="str">
        <f t="shared" ca="1" si="101"/>
        <v/>
      </c>
      <c r="F254" s="16" t="str">
        <f t="shared" ca="1" si="102"/>
        <v/>
      </c>
      <c r="G254" s="16" t="str">
        <f t="shared" ca="1" si="103"/>
        <v/>
      </c>
      <c r="H254" s="17" t="str">
        <f t="shared" ca="1" si="104"/>
        <v/>
      </c>
      <c r="I254" s="52" t="str">
        <f>Données!J212 &amp; ""</f>
        <v/>
      </c>
      <c r="J254" s="52" t="str">
        <f>Données!I212 &amp; ""</f>
        <v/>
      </c>
      <c r="K254" s="52" t="str">
        <f>Données!H212 &amp; ""</f>
        <v/>
      </c>
      <c r="L254" s="49" t="str">
        <f>Données!C212 &amp; " " &amp;Données!D212</f>
        <v xml:space="preserve"> </v>
      </c>
      <c r="M254" s="50" t="str">
        <f>Données!B212 &amp; " " &amp;Données!A212</f>
        <v xml:space="preserve"> </v>
      </c>
      <c r="N254" s="49" t="str">
        <f>TRIM(Données!B212 &amp; " " &amp;Données!A212 &amp; " " &amp; Données!E212 &amp; " " &amp; Données!F212 &amp; " " &amp; Données!G212)</f>
        <v/>
      </c>
      <c r="O254" s="49" t="str">
        <f t="shared" si="91"/>
        <v xml:space="preserve">  </v>
      </c>
      <c r="P254" s="49">
        <f t="shared" si="90"/>
        <v>253</v>
      </c>
      <c r="AC254" s="11" t="s">
        <v>111</v>
      </c>
      <c r="AD254" s="23" t="str">
        <f t="shared" ca="1" si="112"/>
        <v/>
      </c>
      <c r="AE254" s="16" t="str">
        <f t="shared" ca="1" si="105"/>
        <v/>
      </c>
      <c r="AF254" s="16" t="str">
        <f t="shared" ca="1" si="106"/>
        <v/>
      </c>
      <c r="AG254" s="16" t="str">
        <f t="shared" ca="1" si="107"/>
        <v/>
      </c>
      <c r="AH254" s="16" t="str">
        <f t="shared" ca="1" si="108"/>
        <v/>
      </c>
      <c r="AI254" s="16" t="str">
        <f t="shared" ca="1" si="109"/>
        <v/>
      </c>
      <c r="AJ254" s="17" t="str">
        <f t="shared" ca="1" si="110"/>
        <v/>
      </c>
    </row>
    <row r="255" spans="1:36" x14ac:dyDescent="0.15">
      <c r="A255" s="11" t="s">
        <v>83</v>
      </c>
      <c r="B255" s="23" t="str">
        <f t="shared" ca="1" si="99"/>
        <v/>
      </c>
      <c r="C255" s="16" t="str">
        <f t="shared" ca="1" si="100"/>
        <v/>
      </c>
      <c r="D255" s="16" t="str">
        <f t="shared" ca="1" si="111"/>
        <v/>
      </c>
      <c r="E255" s="16" t="str">
        <f t="shared" ca="1" si="101"/>
        <v/>
      </c>
      <c r="F255" s="16" t="str">
        <f t="shared" ca="1" si="102"/>
        <v/>
      </c>
      <c r="G255" s="16" t="str">
        <f t="shared" ca="1" si="103"/>
        <v/>
      </c>
      <c r="H255" s="17" t="str">
        <f t="shared" ca="1" si="104"/>
        <v/>
      </c>
      <c r="I255" s="52" t="str">
        <f>Données!J213 &amp; ""</f>
        <v/>
      </c>
      <c r="J255" s="52" t="str">
        <f>Données!I213 &amp; ""</f>
        <v/>
      </c>
      <c r="K255" s="52" t="str">
        <f>Données!H213 &amp; ""</f>
        <v/>
      </c>
      <c r="L255" s="49" t="str">
        <f>Données!C213 &amp; " " &amp;Données!D213</f>
        <v xml:space="preserve"> </v>
      </c>
      <c r="M255" s="50" t="str">
        <f>Données!B213 &amp; " " &amp;Données!A213</f>
        <v xml:space="preserve"> </v>
      </c>
      <c r="N255" s="49" t="str">
        <f>TRIM(Données!B213 &amp; " " &amp;Données!A213 &amp; " " &amp; Données!E213 &amp; " " &amp; Données!F213 &amp; " " &amp; Données!G213)</f>
        <v/>
      </c>
      <c r="O255" s="49" t="str">
        <f t="shared" si="91"/>
        <v xml:space="preserve">  </v>
      </c>
      <c r="P255" s="49">
        <f t="shared" si="90"/>
        <v>254</v>
      </c>
      <c r="AC255" s="11" t="s">
        <v>83</v>
      </c>
      <c r="AD255" s="23" t="str">
        <f t="shared" ca="1" si="112"/>
        <v/>
      </c>
      <c r="AE255" s="16" t="str">
        <f t="shared" ca="1" si="105"/>
        <v/>
      </c>
      <c r="AF255" s="16" t="str">
        <f t="shared" ca="1" si="106"/>
        <v/>
      </c>
      <c r="AG255" s="16" t="str">
        <f t="shared" ca="1" si="107"/>
        <v/>
      </c>
      <c r="AH255" s="16" t="str">
        <f t="shared" ca="1" si="108"/>
        <v/>
      </c>
      <c r="AI255" s="16" t="str">
        <f t="shared" ca="1" si="109"/>
        <v/>
      </c>
      <c r="AJ255" s="17" t="str">
        <f t="shared" ca="1" si="110"/>
        <v/>
      </c>
    </row>
    <row r="256" spans="1:36" x14ac:dyDescent="0.15">
      <c r="A256" s="11" t="s">
        <v>84</v>
      </c>
      <c r="B256" s="23" t="str">
        <f t="shared" ca="1" si="99"/>
        <v/>
      </c>
      <c r="C256" s="16" t="str">
        <f t="shared" ca="1" si="100"/>
        <v/>
      </c>
      <c r="D256" s="16" t="str">
        <f t="shared" ca="1" si="111"/>
        <v/>
      </c>
      <c r="E256" s="16" t="str">
        <f t="shared" ca="1" si="101"/>
        <v/>
      </c>
      <c r="F256" s="16" t="str">
        <f t="shared" ca="1" si="102"/>
        <v/>
      </c>
      <c r="G256" s="16" t="str">
        <f t="shared" ca="1" si="103"/>
        <v/>
      </c>
      <c r="H256" s="17" t="str">
        <f t="shared" ca="1" si="104"/>
        <v/>
      </c>
      <c r="I256" s="52" t="str">
        <f>Données!J214 &amp; ""</f>
        <v/>
      </c>
      <c r="J256" s="52" t="str">
        <f>Données!I214 &amp; ""</f>
        <v/>
      </c>
      <c r="K256" s="52" t="str">
        <f>Données!H214 &amp; ""</f>
        <v/>
      </c>
      <c r="L256" s="49" t="str">
        <f>Données!C214 &amp; " " &amp;Données!D214</f>
        <v xml:space="preserve"> </v>
      </c>
      <c r="M256" s="50" t="str">
        <f>Données!B214 &amp; " " &amp;Données!A214</f>
        <v xml:space="preserve"> </v>
      </c>
      <c r="N256" s="49" t="str">
        <f>TRIM(Données!B214 &amp; " " &amp;Données!A214 &amp; " " &amp; Données!E214 &amp; " " &amp; Données!F214 &amp; " " &amp; Données!G214)</f>
        <v/>
      </c>
      <c r="O256" s="49" t="str">
        <f t="shared" si="91"/>
        <v xml:space="preserve">  </v>
      </c>
      <c r="P256" s="49">
        <f t="shared" si="90"/>
        <v>255</v>
      </c>
      <c r="AC256" s="11" t="s">
        <v>84</v>
      </c>
      <c r="AD256" s="23" t="str">
        <f t="shared" ca="1" si="112"/>
        <v/>
      </c>
      <c r="AE256" s="16" t="str">
        <f t="shared" ca="1" si="105"/>
        <v/>
      </c>
      <c r="AF256" s="16" t="str">
        <f t="shared" ca="1" si="106"/>
        <v/>
      </c>
      <c r="AG256" s="16" t="str">
        <f t="shared" ca="1" si="107"/>
        <v/>
      </c>
      <c r="AH256" s="16" t="str">
        <f t="shared" ca="1" si="108"/>
        <v/>
      </c>
      <c r="AI256" s="16" t="str">
        <f t="shared" ca="1" si="109"/>
        <v/>
      </c>
      <c r="AJ256" s="17" t="str">
        <f t="shared" ca="1" si="110"/>
        <v/>
      </c>
    </row>
    <row r="257" spans="1:36" x14ac:dyDescent="0.15">
      <c r="A257" s="12" t="s">
        <v>85</v>
      </c>
      <c r="B257" s="24" t="str">
        <f t="shared" ca="1" si="99"/>
        <v/>
      </c>
      <c r="C257" s="18" t="str">
        <f t="shared" ca="1" si="100"/>
        <v/>
      </c>
      <c r="D257" s="18" t="str">
        <f t="shared" ca="1" si="111"/>
        <v/>
      </c>
      <c r="E257" s="18" t="str">
        <f t="shared" ca="1" si="101"/>
        <v/>
      </c>
      <c r="F257" s="18" t="str">
        <f t="shared" ca="1" si="102"/>
        <v/>
      </c>
      <c r="G257" s="18" t="str">
        <f t="shared" ca="1" si="103"/>
        <v/>
      </c>
      <c r="H257" s="19" t="str">
        <f t="shared" ca="1" si="104"/>
        <v/>
      </c>
      <c r="I257" s="52" t="str">
        <f>Données!J215 &amp; ""</f>
        <v/>
      </c>
      <c r="J257" s="52" t="str">
        <f>Données!I215 &amp; ""</f>
        <v/>
      </c>
      <c r="K257" s="52" t="str">
        <f>Données!H215 &amp; ""</f>
        <v/>
      </c>
      <c r="L257" s="49" t="str">
        <f>Données!C215 &amp; " " &amp;Données!D215</f>
        <v xml:space="preserve"> </v>
      </c>
      <c r="M257" s="50" t="str">
        <f>Données!B215 &amp; " " &amp;Données!A215</f>
        <v xml:space="preserve"> </v>
      </c>
      <c r="N257" s="49" t="str">
        <f>TRIM(Données!B215 &amp; " " &amp;Données!A215 &amp; " " &amp; Données!E215 &amp; " " &amp; Données!F215 &amp; " " &amp; Données!G215)</f>
        <v/>
      </c>
      <c r="O257" s="49" t="str">
        <f t="shared" si="91"/>
        <v xml:space="preserve">  </v>
      </c>
      <c r="P257" s="49">
        <f t="shared" si="90"/>
        <v>256</v>
      </c>
      <c r="AC257" s="12" t="s">
        <v>85</v>
      </c>
      <c r="AD257" s="24" t="str">
        <f t="shared" ca="1" si="112"/>
        <v/>
      </c>
      <c r="AE257" s="18" t="str">
        <f t="shared" ca="1" si="105"/>
        <v/>
      </c>
      <c r="AF257" s="18" t="str">
        <f t="shared" ca="1" si="106"/>
        <v/>
      </c>
      <c r="AG257" s="18" t="str">
        <f t="shared" ca="1" si="107"/>
        <v/>
      </c>
      <c r="AH257" s="18" t="str">
        <f t="shared" ca="1" si="108"/>
        <v/>
      </c>
      <c r="AI257" s="18" t="str">
        <f t="shared" ca="1" si="109"/>
        <v/>
      </c>
      <c r="AJ257" s="19" t="str">
        <f t="shared" ca="1" si="110"/>
        <v/>
      </c>
    </row>
    <row r="258" spans="1:36" x14ac:dyDescent="0.15">
      <c r="I258" s="52" t="str">
        <f>Données!J216 &amp; ""</f>
        <v/>
      </c>
      <c r="J258" s="52" t="str">
        <f>Données!I216 &amp; ""</f>
        <v/>
      </c>
      <c r="K258" s="52" t="str">
        <f>Données!H216 &amp; ""</f>
        <v/>
      </c>
      <c r="L258" s="49" t="str">
        <f>Données!C216 &amp; " " &amp;Données!D216</f>
        <v xml:space="preserve"> </v>
      </c>
      <c r="M258" s="50" t="str">
        <f>Données!B216 &amp; " " &amp;Données!A216</f>
        <v xml:space="preserve"> </v>
      </c>
      <c r="N258" s="49" t="str">
        <f>TRIM(Données!B216 &amp; " " &amp;Données!A216 &amp; " " &amp; Données!E216 &amp; " " &amp; Données!F216 &amp; " " &amp; Données!G216)</f>
        <v/>
      </c>
      <c r="O258" s="49" t="str">
        <f t="shared" si="91"/>
        <v xml:space="preserve">  </v>
      </c>
      <c r="P258" s="49">
        <f t="shared" si="90"/>
        <v>257</v>
      </c>
    </row>
    <row r="259" spans="1:36" x14ac:dyDescent="0.15">
      <c r="A259" t="s">
        <v>44</v>
      </c>
      <c r="I259" s="52" t="str">
        <f>Données!J217 &amp; ""</f>
        <v/>
      </c>
      <c r="J259" s="52" t="str">
        <f>Données!I217 &amp; ""</f>
        <v/>
      </c>
      <c r="K259" s="52" t="str">
        <f>Données!H217 &amp; ""</f>
        <v/>
      </c>
      <c r="L259" s="49" t="str">
        <f>Données!C217 &amp; " " &amp;Données!D217</f>
        <v xml:space="preserve"> </v>
      </c>
      <c r="M259" s="50" t="str">
        <f>Données!B217 &amp; " " &amp;Données!A217</f>
        <v xml:space="preserve"> </v>
      </c>
      <c r="N259" s="49" t="str">
        <f>TRIM(Données!B217 &amp; " " &amp;Données!A217 &amp; " " &amp; Données!E217 &amp; " " &amp; Données!F217 &amp; " " &amp; Données!G217)</f>
        <v/>
      </c>
      <c r="O259" s="49" t="str">
        <f t="shared" si="91"/>
        <v xml:space="preserve">  </v>
      </c>
      <c r="P259" s="49">
        <f t="shared" si="90"/>
        <v>258</v>
      </c>
      <c r="AC259" t="s">
        <v>88</v>
      </c>
    </row>
    <row r="260" spans="1:36" x14ac:dyDescent="0.15">
      <c r="A260" t="s">
        <v>45</v>
      </c>
      <c r="I260" s="52" t="str">
        <f>Données!J218 &amp; ""</f>
        <v/>
      </c>
      <c r="J260" s="52" t="str">
        <f>Données!I218 &amp; ""</f>
        <v/>
      </c>
      <c r="K260" s="52" t="str">
        <f>Données!H218 &amp; ""</f>
        <v/>
      </c>
      <c r="L260" s="49" t="str">
        <f>Données!C218 &amp; " " &amp;Données!D218</f>
        <v xml:space="preserve"> </v>
      </c>
      <c r="M260" s="50" t="str">
        <f>Données!B218 &amp; " " &amp;Données!A218</f>
        <v xml:space="preserve"> </v>
      </c>
      <c r="N260" s="49" t="str">
        <f>TRIM(Données!B218 &amp; " " &amp;Données!A218 &amp; " " &amp; Données!E218 &amp; " " &amp; Données!F218 &amp; " " &amp; Données!G218)</f>
        <v/>
      </c>
      <c r="O260" s="49" t="str">
        <f t="shared" si="91"/>
        <v xml:space="preserve">  </v>
      </c>
      <c r="P260" s="49">
        <f t="shared" ref="P260:P323" si="113">P259+1</f>
        <v>259</v>
      </c>
      <c r="AC260" t="s">
        <v>45</v>
      </c>
    </row>
    <row r="261" spans="1:36" x14ac:dyDescent="0.15">
      <c r="I261" s="52" t="str">
        <f>Données!J219 &amp; ""</f>
        <v/>
      </c>
      <c r="J261" s="52" t="str">
        <f>Données!I219 &amp; ""</f>
        <v/>
      </c>
      <c r="K261" s="52" t="str">
        <f>Données!H219 &amp; ""</f>
        <v/>
      </c>
      <c r="L261" s="49" t="str">
        <f>Données!C219 &amp; " " &amp;Données!D219</f>
        <v xml:space="preserve"> </v>
      </c>
      <c r="M261" s="50" t="str">
        <f>Données!B219 &amp; " " &amp;Données!A219</f>
        <v xml:space="preserve"> </v>
      </c>
      <c r="N261" s="49" t="str">
        <f>TRIM(Données!B219 &amp; " " &amp;Données!A219 &amp; " " &amp; Données!E219 &amp; " " &amp; Données!F219 &amp; " " &amp; Données!G219)</f>
        <v/>
      </c>
      <c r="O261" s="49" t="str">
        <f t="shared" ref="O261:O324" si="114">L261&amp;M261</f>
        <v xml:space="preserve">  </v>
      </c>
      <c r="P261" s="49">
        <f t="shared" si="113"/>
        <v>260</v>
      </c>
    </row>
    <row r="262" spans="1:36" x14ac:dyDescent="0.15">
      <c r="I262" s="52" t="str">
        <f>Données!J220 &amp; ""</f>
        <v/>
      </c>
      <c r="J262" s="52" t="str">
        <f>Données!I220 &amp; ""</f>
        <v/>
      </c>
      <c r="K262" s="52" t="str">
        <f>Données!H220 &amp; ""</f>
        <v/>
      </c>
      <c r="L262" s="49" t="str">
        <f>Données!C220 &amp; " " &amp;Données!D220</f>
        <v xml:space="preserve"> </v>
      </c>
      <c r="M262" s="50" t="str">
        <f>Données!B220 &amp; " " &amp;Données!A220</f>
        <v xml:space="preserve"> </v>
      </c>
      <c r="N262" s="49" t="str">
        <f>TRIM(Données!B220 &amp; " " &amp;Données!A220 &amp; " " &amp; Données!E220 &amp; " " &amp; Données!F220 &amp; " " &amp; Données!G220)</f>
        <v/>
      </c>
      <c r="O262" s="49" t="str">
        <f t="shared" si="114"/>
        <v xml:space="preserve">  </v>
      </c>
      <c r="P262" s="49">
        <f t="shared" si="113"/>
        <v>261</v>
      </c>
    </row>
    <row r="263" spans="1:36" x14ac:dyDescent="0.15">
      <c r="I263" s="52" t="str">
        <f>Données!J221 &amp; ""</f>
        <v/>
      </c>
      <c r="J263" s="52" t="str">
        <f>Données!I221 &amp; ""</f>
        <v/>
      </c>
      <c r="K263" s="52" t="str">
        <f>Données!H221 &amp; ""</f>
        <v/>
      </c>
      <c r="L263" s="49" t="str">
        <f>Données!C221 &amp; " " &amp;Données!D221</f>
        <v xml:space="preserve"> </v>
      </c>
      <c r="M263" s="50" t="str">
        <f>Données!B221 &amp; " " &amp;Données!A221</f>
        <v xml:space="preserve"> </v>
      </c>
      <c r="N263" s="49" t="str">
        <f>TRIM(Données!B221 &amp; " " &amp;Données!A221 &amp; " " &amp; Données!E221 &amp; " " &amp; Données!F221 &amp; " " &amp; Données!G221)</f>
        <v/>
      </c>
      <c r="O263" s="49" t="str">
        <f t="shared" si="114"/>
        <v xml:space="preserve">  </v>
      </c>
      <c r="P263" s="49">
        <f t="shared" si="113"/>
        <v>262</v>
      </c>
    </row>
    <row r="264" spans="1:36" x14ac:dyDescent="0.15">
      <c r="I264" s="52" t="str">
        <f>Données!J222 &amp; ""</f>
        <v/>
      </c>
      <c r="J264" s="52" t="str">
        <f>Données!I222 &amp; ""</f>
        <v/>
      </c>
      <c r="K264" s="52" t="str">
        <f>Données!H222 &amp; ""</f>
        <v/>
      </c>
      <c r="L264" s="49" t="str">
        <f>Données!C222 &amp; " " &amp;Données!D222</f>
        <v xml:space="preserve"> </v>
      </c>
      <c r="M264" s="50" t="str">
        <f>Données!B222 &amp; " " &amp;Données!A222</f>
        <v xml:space="preserve"> </v>
      </c>
      <c r="N264" s="49" t="str">
        <f>TRIM(Données!B222 &amp; " " &amp;Données!A222 &amp; " " &amp; Données!E222 &amp; " " &amp; Données!F222 &amp; " " &amp; Données!G222)</f>
        <v/>
      </c>
      <c r="O264" s="49" t="str">
        <f t="shared" si="114"/>
        <v xml:space="preserve">  </v>
      </c>
      <c r="P264" s="49">
        <f t="shared" si="113"/>
        <v>263</v>
      </c>
    </row>
    <row r="265" spans="1:36" x14ac:dyDescent="0.15">
      <c r="I265" s="52" t="str">
        <f>Données!J223 &amp; ""</f>
        <v/>
      </c>
      <c r="J265" s="52" t="str">
        <f>Données!I223 &amp; ""</f>
        <v/>
      </c>
      <c r="K265" s="52" t="str">
        <f>Données!H223 &amp; ""</f>
        <v/>
      </c>
      <c r="L265" s="49" t="str">
        <f>Données!C223 &amp; " " &amp;Données!D223</f>
        <v xml:space="preserve"> </v>
      </c>
      <c r="M265" s="50" t="str">
        <f>Données!B223 &amp; " " &amp;Données!A223</f>
        <v xml:space="preserve"> </v>
      </c>
      <c r="N265" s="49" t="str">
        <f>TRIM(Données!B223 &amp; " " &amp;Données!A223 &amp; " " &amp; Données!E223 &amp; " " &amp; Données!F223 &amp; " " &amp; Données!G223)</f>
        <v/>
      </c>
      <c r="O265" s="49" t="str">
        <f t="shared" si="114"/>
        <v xml:space="preserve">  </v>
      </c>
      <c r="P265" s="49">
        <f t="shared" si="113"/>
        <v>264</v>
      </c>
    </row>
    <row r="266" spans="1:36" x14ac:dyDescent="0.15">
      <c r="I266" s="52" t="str">
        <f>Données!J224 &amp; ""</f>
        <v/>
      </c>
      <c r="J266" s="52" t="str">
        <f>Données!I224 &amp; ""</f>
        <v/>
      </c>
      <c r="K266" s="52" t="str">
        <f>Données!H224 &amp; ""</f>
        <v/>
      </c>
      <c r="L266" s="49" t="str">
        <f>Données!C224 &amp; " " &amp;Données!D224</f>
        <v xml:space="preserve"> </v>
      </c>
      <c r="M266" s="50" t="str">
        <f>Données!B224 &amp; " " &amp;Données!A224</f>
        <v xml:space="preserve"> </v>
      </c>
      <c r="N266" s="49" t="str">
        <f>TRIM(Données!B224 &amp; " " &amp;Données!A224 &amp; " " &amp; Données!E224 &amp; " " &amp; Données!F224 &amp; " " &amp; Données!G224)</f>
        <v/>
      </c>
      <c r="O266" s="49" t="str">
        <f t="shared" si="114"/>
        <v xml:space="preserve">  </v>
      </c>
      <c r="P266" s="49">
        <f t="shared" si="113"/>
        <v>265</v>
      </c>
    </row>
    <row r="267" spans="1:36" x14ac:dyDescent="0.15">
      <c r="I267" s="52" t="str">
        <f>Données!J225 &amp; ""</f>
        <v/>
      </c>
      <c r="J267" s="52" t="str">
        <f>Données!I225 &amp; ""</f>
        <v/>
      </c>
      <c r="K267" s="52" t="str">
        <f>Données!H225 &amp; ""</f>
        <v/>
      </c>
      <c r="L267" s="49" t="str">
        <f>Données!C225 &amp; " " &amp;Données!D225</f>
        <v xml:space="preserve"> </v>
      </c>
      <c r="M267" s="50" t="str">
        <f>Données!B225 &amp; " " &amp;Données!A225</f>
        <v xml:space="preserve"> </v>
      </c>
      <c r="N267" s="49" t="str">
        <f>TRIM(Données!B225 &amp; " " &amp;Données!A225 &amp; " " &amp; Données!E225 &amp; " " &amp; Données!F225 &amp; " " &amp; Données!G225)</f>
        <v/>
      </c>
      <c r="O267" s="49" t="str">
        <f t="shared" si="114"/>
        <v xml:space="preserve">  </v>
      </c>
      <c r="P267" s="49">
        <f t="shared" si="113"/>
        <v>266</v>
      </c>
    </row>
    <row r="268" spans="1:36" x14ac:dyDescent="0.15">
      <c r="I268" s="52" t="str">
        <f>Données!J226 &amp; ""</f>
        <v/>
      </c>
      <c r="J268" s="52" t="str">
        <f>Données!I226 &amp; ""</f>
        <v/>
      </c>
      <c r="K268" s="52" t="str">
        <f>Données!H226 &amp; ""</f>
        <v/>
      </c>
      <c r="L268" s="49" t="str">
        <f>Données!C226 &amp; " " &amp;Données!D226</f>
        <v xml:space="preserve"> </v>
      </c>
      <c r="M268" s="50" t="str">
        <f>Données!B226 &amp; " " &amp;Données!A226</f>
        <v xml:space="preserve"> </v>
      </c>
      <c r="N268" s="49" t="str">
        <f>TRIM(Données!B226 &amp; " " &amp;Données!A226 &amp; " " &amp; Données!E226 &amp; " " &amp; Données!F226 &amp; " " &amp; Données!G226)</f>
        <v/>
      </c>
      <c r="O268" s="49" t="str">
        <f t="shared" si="114"/>
        <v xml:space="preserve">  </v>
      </c>
      <c r="P268" s="49">
        <f t="shared" si="113"/>
        <v>267</v>
      </c>
    </row>
    <row r="269" spans="1:36" x14ac:dyDescent="0.15">
      <c r="I269" s="52" t="str">
        <f>Données!J227 &amp; ""</f>
        <v/>
      </c>
      <c r="J269" s="52" t="str">
        <f>Données!I227 &amp; ""</f>
        <v/>
      </c>
      <c r="K269" s="52" t="str">
        <f>Données!H227 &amp; ""</f>
        <v/>
      </c>
      <c r="L269" s="49" t="str">
        <f>Données!C227 &amp; " " &amp;Données!D227</f>
        <v xml:space="preserve"> </v>
      </c>
      <c r="M269" s="50" t="str">
        <f>Données!B227 &amp; " " &amp;Données!A227</f>
        <v xml:space="preserve"> </v>
      </c>
      <c r="N269" s="49" t="str">
        <f>TRIM(Données!B227 &amp; " " &amp;Données!A227 &amp; " " &amp; Données!E227 &amp; " " &amp; Données!F227 &amp; " " &amp; Données!G227)</f>
        <v/>
      </c>
      <c r="O269" s="49" t="str">
        <f t="shared" si="114"/>
        <v xml:space="preserve">  </v>
      </c>
      <c r="P269" s="49">
        <f t="shared" si="113"/>
        <v>268</v>
      </c>
    </row>
    <row r="270" spans="1:36" x14ac:dyDescent="0.15">
      <c r="I270" s="52" t="str">
        <f>Données!J228 &amp; ""</f>
        <v/>
      </c>
      <c r="J270" s="52" t="str">
        <f>Données!I228 &amp; ""</f>
        <v/>
      </c>
      <c r="K270" s="52" t="str">
        <f>Données!H228 &amp; ""</f>
        <v/>
      </c>
      <c r="L270" s="49" t="str">
        <f>Données!C228 &amp; " " &amp;Données!D228</f>
        <v xml:space="preserve"> </v>
      </c>
      <c r="M270" s="50" t="str">
        <f>Données!B228 &amp; " " &amp;Données!A228</f>
        <v xml:space="preserve"> </v>
      </c>
      <c r="N270" s="49" t="str">
        <f>TRIM(Données!B228 &amp; " " &amp;Données!A228 &amp; " " &amp; Données!E228 &amp; " " &amp; Données!F228 &amp; " " &amp; Données!G228)</f>
        <v/>
      </c>
      <c r="O270" s="49" t="str">
        <f t="shared" si="114"/>
        <v xml:space="preserve">  </v>
      </c>
      <c r="P270" s="49">
        <f t="shared" si="113"/>
        <v>269</v>
      </c>
    </row>
    <row r="271" spans="1:36" x14ac:dyDescent="0.15">
      <c r="I271" s="52" t="str">
        <f>Données!J229 &amp; ""</f>
        <v/>
      </c>
      <c r="J271" s="52" t="str">
        <f>Données!I229 &amp; ""</f>
        <v/>
      </c>
      <c r="K271" s="52" t="str">
        <f>Données!H229 &amp; ""</f>
        <v/>
      </c>
      <c r="L271" s="49" t="str">
        <f>Données!C229 &amp; " " &amp;Données!D229</f>
        <v xml:space="preserve"> </v>
      </c>
      <c r="M271" s="50" t="str">
        <f>Données!B229 &amp; " " &amp;Données!A229</f>
        <v xml:space="preserve"> </v>
      </c>
      <c r="N271" s="49" t="str">
        <f>TRIM(Données!B229 &amp; " " &amp;Données!A229 &amp; " " &amp; Données!E229 &amp; " " &amp; Données!F229 &amp; " " &amp; Données!G229)</f>
        <v/>
      </c>
      <c r="O271" s="49" t="str">
        <f t="shared" si="114"/>
        <v xml:space="preserve">  </v>
      </c>
      <c r="P271" s="49">
        <f t="shared" si="113"/>
        <v>270</v>
      </c>
    </row>
    <row r="272" spans="1:36" x14ac:dyDescent="0.15">
      <c r="I272" s="52" t="str">
        <f>Données!J230 &amp; ""</f>
        <v/>
      </c>
      <c r="J272" s="52" t="str">
        <f>Données!I230 &amp; ""</f>
        <v/>
      </c>
      <c r="K272" s="52" t="str">
        <f>Données!H230 &amp; ""</f>
        <v/>
      </c>
      <c r="L272" s="49" t="str">
        <f>Données!C230 &amp; " " &amp;Données!D230</f>
        <v xml:space="preserve"> </v>
      </c>
      <c r="M272" s="50" t="str">
        <f>Données!B230 &amp; " " &amp;Données!A230</f>
        <v xml:space="preserve"> </v>
      </c>
      <c r="N272" s="49" t="str">
        <f>TRIM(Données!B230 &amp; " " &amp;Données!A230 &amp; " " &amp; Données!E230 &amp; " " &amp; Données!F230 &amp; " " &amp; Données!G230)</f>
        <v/>
      </c>
      <c r="O272" s="49" t="str">
        <f t="shared" si="114"/>
        <v xml:space="preserve">  </v>
      </c>
      <c r="P272" s="49">
        <f t="shared" si="113"/>
        <v>271</v>
      </c>
    </row>
    <row r="273" spans="9:16" x14ac:dyDescent="0.15">
      <c r="I273" s="52" t="str">
        <f>Données!J231 &amp; ""</f>
        <v/>
      </c>
      <c r="J273" s="52" t="str">
        <f>Données!I231 &amp; ""</f>
        <v/>
      </c>
      <c r="K273" s="52" t="str">
        <f>Données!H231 &amp; ""</f>
        <v/>
      </c>
      <c r="L273" s="49" t="str">
        <f>Données!C231 &amp; " " &amp;Données!D231</f>
        <v xml:space="preserve"> </v>
      </c>
      <c r="M273" s="50" t="str">
        <f>Données!B231 &amp; " " &amp;Données!A231</f>
        <v xml:space="preserve"> </v>
      </c>
      <c r="N273" s="49" t="str">
        <f>TRIM(Données!B231 &amp; " " &amp;Données!A231 &amp; " " &amp; Données!E231 &amp; " " &amp; Données!F231 &amp; " " &amp; Données!G231)</f>
        <v/>
      </c>
      <c r="O273" s="49" t="str">
        <f t="shared" si="114"/>
        <v xml:space="preserve">  </v>
      </c>
      <c r="P273" s="49">
        <f t="shared" si="113"/>
        <v>272</v>
      </c>
    </row>
    <row r="274" spans="9:16" x14ac:dyDescent="0.15">
      <c r="I274" s="52" t="str">
        <f>Données!J232 &amp; ""</f>
        <v/>
      </c>
      <c r="J274" s="52" t="str">
        <f>Données!I232 &amp; ""</f>
        <v/>
      </c>
      <c r="K274" s="52" t="str">
        <f>Données!H232 &amp; ""</f>
        <v/>
      </c>
      <c r="L274" s="49" t="str">
        <f>Données!C232 &amp; " " &amp;Données!D232</f>
        <v xml:space="preserve"> </v>
      </c>
      <c r="M274" s="50" t="str">
        <f>Données!B232 &amp; " " &amp;Données!A232</f>
        <v xml:space="preserve"> </v>
      </c>
      <c r="N274" s="49" t="str">
        <f>TRIM(Données!B232 &amp; " " &amp;Données!A232 &amp; " " &amp; Données!E232 &amp; " " &amp; Données!F232 &amp; " " &amp; Données!G232)</f>
        <v/>
      </c>
      <c r="O274" s="49" t="str">
        <f t="shared" si="114"/>
        <v xml:space="preserve">  </v>
      </c>
      <c r="P274" s="49">
        <f t="shared" si="113"/>
        <v>273</v>
      </c>
    </row>
    <row r="275" spans="9:16" x14ac:dyDescent="0.15">
      <c r="I275" s="52" t="str">
        <f>Données!J233 &amp; ""</f>
        <v/>
      </c>
      <c r="J275" s="52" t="str">
        <f>Données!I233 &amp; ""</f>
        <v/>
      </c>
      <c r="K275" s="52" t="str">
        <f>Données!H233 &amp; ""</f>
        <v/>
      </c>
      <c r="L275" s="49" t="str">
        <f>Données!C233 &amp; " " &amp;Données!D233</f>
        <v xml:space="preserve"> </v>
      </c>
      <c r="M275" s="50" t="str">
        <f>Données!B233 &amp; " " &amp;Données!A233</f>
        <v xml:space="preserve"> </v>
      </c>
      <c r="N275" s="49" t="str">
        <f>TRIM(Données!B233 &amp; " " &amp;Données!A233 &amp; " " &amp; Données!E233 &amp; " " &amp; Données!F233 &amp; " " &amp; Données!G233)</f>
        <v/>
      </c>
      <c r="O275" s="49" t="str">
        <f t="shared" si="114"/>
        <v xml:space="preserve">  </v>
      </c>
      <c r="P275" s="49">
        <f t="shared" si="113"/>
        <v>274</v>
      </c>
    </row>
    <row r="276" spans="9:16" x14ac:dyDescent="0.15">
      <c r="I276" s="52" t="str">
        <f>Données!J234 &amp; ""</f>
        <v/>
      </c>
      <c r="J276" s="52" t="str">
        <f>Données!I234 &amp; ""</f>
        <v/>
      </c>
      <c r="K276" s="52" t="str">
        <f>Données!H234 &amp; ""</f>
        <v/>
      </c>
      <c r="L276" s="49" t="str">
        <f>Données!C234 &amp; " " &amp;Données!D234</f>
        <v xml:space="preserve"> </v>
      </c>
      <c r="M276" s="50" t="str">
        <f>Données!B234 &amp; " " &amp;Données!A234</f>
        <v xml:space="preserve"> </v>
      </c>
      <c r="N276" s="49" t="str">
        <f>TRIM(Données!B234 &amp; " " &amp;Données!A234 &amp; " " &amp; Données!E234 &amp; " " &amp; Données!F234 &amp; " " &amp; Données!G234)</f>
        <v/>
      </c>
      <c r="O276" s="49" t="str">
        <f t="shared" si="114"/>
        <v xml:space="preserve">  </v>
      </c>
      <c r="P276" s="49">
        <f t="shared" si="113"/>
        <v>275</v>
      </c>
    </row>
    <row r="277" spans="9:16" x14ac:dyDescent="0.15">
      <c r="I277" s="52" t="str">
        <f>Données!J235 &amp; ""</f>
        <v/>
      </c>
      <c r="J277" s="52" t="str">
        <f>Données!I235 &amp; ""</f>
        <v/>
      </c>
      <c r="K277" s="52" t="str">
        <f>Données!H235 &amp; ""</f>
        <v/>
      </c>
      <c r="L277" s="49" t="str">
        <f>Données!C235 &amp; " " &amp;Données!D235</f>
        <v xml:space="preserve"> </v>
      </c>
      <c r="M277" s="50" t="str">
        <f>Données!B235 &amp; " " &amp;Données!A235</f>
        <v xml:space="preserve"> </v>
      </c>
      <c r="N277" s="49" t="str">
        <f>TRIM(Données!B235 &amp; " " &amp;Données!A235 &amp; " " &amp; Données!E235 &amp; " " &amp; Données!F235 &amp; " " &amp; Données!G235)</f>
        <v/>
      </c>
      <c r="O277" s="49" t="str">
        <f t="shared" si="114"/>
        <v xml:space="preserve">  </v>
      </c>
      <c r="P277" s="49">
        <f t="shared" si="113"/>
        <v>276</v>
      </c>
    </row>
    <row r="278" spans="9:16" x14ac:dyDescent="0.15">
      <c r="I278" s="52" t="str">
        <f>Données!J236 &amp; ""</f>
        <v/>
      </c>
      <c r="J278" s="52" t="str">
        <f>Données!I236 &amp; ""</f>
        <v/>
      </c>
      <c r="K278" s="52" t="str">
        <f>Données!H236 &amp; ""</f>
        <v/>
      </c>
      <c r="L278" s="49" t="str">
        <f>Données!C236 &amp; " " &amp;Données!D236</f>
        <v xml:space="preserve"> </v>
      </c>
      <c r="M278" s="50" t="str">
        <f>Données!B236 &amp; " " &amp;Données!A236</f>
        <v xml:space="preserve"> </v>
      </c>
      <c r="N278" s="49" t="str">
        <f>TRIM(Données!B236 &amp; " " &amp;Données!A236 &amp; " " &amp; Données!E236 &amp; " " &amp; Données!F236 &amp; " " &amp; Données!G236)</f>
        <v/>
      </c>
      <c r="O278" s="49" t="str">
        <f t="shared" si="114"/>
        <v xml:space="preserve">  </v>
      </c>
      <c r="P278" s="49">
        <f t="shared" si="113"/>
        <v>277</v>
      </c>
    </row>
    <row r="279" spans="9:16" x14ac:dyDescent="0.15">
      <c r="I279" s="52" t="str">
        <f>Données!J237 &amp; ""</f>
        <v/>
      </c>
      <c r="J279" s="52" t="str">
        <f>Données!I237 &amp; ""</f>
        <v/>
      </c>
      <c r="K279" s="52" t="str">
        <f>Données!H237 &amp; ""</f>
        <v/>
      </c>
      <c r="L279" s="49" t="str">
        <f>Données!C237 &amp; " " &amp;Données!D237</f>
        <v xml:space="preserve"> </v>
      </c>
      <c r="M279" s="50" t="str">
        <f>Données!B237 &amp; " " &amp;Données!A237</f>
        <v xml:space="preserve"> </v>
      </c>
      <c r="N279" s="49" t="str">
        <f>TRIM(Données!B237 &amp; " " &amp;Données!A237 &amp; " " &amp; Données!E237 &amp; " " &amp; Données!F237 &amp; " " &amp; Données!G237)</f>
        <v/>
      </c>
      <c r="O279" s="49" t="str">
        <f t="shared" si="114"/>
        <v xml:space="preserve">  </v>
      </c>
      <c r="P279" s="49">
        <f t="shared" si="113"/>
        <v>278</v>
      </c>
    </row>
    <row r="280" spans="9:16" x14ac:dyDescent="0.15">
      <c r="I280" s="52" t="str">
        <f>Données!J238 &amp; ""</f>
        <v/>
      </c>
      <c r="J280" s="52" t="str">
        <f>Données!I238 &amp; ""</f>
        <v/>
      </c>
      <c r="K280" s="52" t="str">
        <f>Données!H238 &amp; ""</f>
        <v/>
      </c>
      <c r="L280" s="49" t="str">
        <f>Données!C238 &amp; " " &amp;Données!D238</f>
        <v xml:space="preserve"> </v>
      </c>
      <c r="M280" s="50" t="str">
        <f>Données!B238 &amp; " " &amp;Données!A238</f>
        <v xml:space="preserve"> </v>
      </c>
      <c r="N280" s="49" t="str">
        <f>TRIM(Données!B238 &amp; " " &amp;Données!A238 &amp; " " &amp; Données!E238 &amp; " " &amp; Données!F238 &amp; " " &amp; Données!G238)</f>
        <v/>
      </c>
      <c r="O280" s="49" t="str">
        <f t="shared" si="114"/>
        <v xml:space="preserve">  </v>
      </c>
      <c r="P280" s="49">
        <f t="shared" si="113"/>
        <v>279</v>
      </c>
    </row>
    <row r="281" spans="9:16" x14ac:dyDescent="0.15">
      <c r="I281" s="52" t="str">
        <f>Données!J239 &amp; ""</f>
        <v/>
      </c>
      <c r="J281" s="52" t="str">
        <f>Données!I239 &amp; ""</f>
        <v/>
      </c>
      <c r="K281" s="52" t="str">
        <f>Données!H239 &amp; ""</f>
        <v/>
      </c>
      <c r="L281" s="49" t="str">
        <f>Données!C239 &amp; " " &amp;Données!D239</f>
        <v xml:space="preserve"> </v>
      </c>
      <c r="M281" s="50" t="str">
        <f>Données!B239 &amp; " " &amp;Données!A239</f>
        <v xml:space="preserve"> </v>
      </c>
      <c r="N281" s="49" t="str">
        <f>TRIM(Données!B239 &amp; " " &amp;Données!A239 &amp; " " &amp; Données!E239 &amp; " " &amp; Données!F239 &amp; " " &amp; Données!G239)</f>
        <v/>
      </c>
      <c r="O281" s="49" t="str">
        <f t="shared" si="114"/>
        <v xml:space="preserve">  </v>
      </c>
      <c r="P281" s="49">
        <f t="shared" si="113"/>
        <v>280</v>
      </c>
    </row>
    <row r="282" spans="9:16" x14ac:dyDescent="0.15">
      <c r="I282" s="52" t="str">
        <f>Données!J240 &amp; ""</f>
        <v/>
      </c>
      <c r="J282" s="52" t="str">
        <f>Données!I240 &amp; ""</f>
        <v/>
      </c>
      <c r="K282" s="52" t="str">
        <f>Données!H240 &amp; ""</f>
        <v/>
      </c>
      <c r="L282" s="49" t="str">
        <f>Données!C240 &amp; " " &amp;Données!D240</f>
        <v xml:space="preserve"> </v>
      </c>
      <c r="M282" s="50" t="str">
        <f>Données!B240 &amp; " " &amp;Données!A240</f>
        <v xml:space="preserve"> </v>
      </c>
      <c r="N282" s="49" t="str">
        <f>TRIM(Données!B240 &amp; " " &amp;Données!A240 &amp; " " &amp; Données!E240 &amp; " " &amp; Données!F240 &amp; " " &amp; Données!G240)</f>
        <v/>
      </c>
      <c r="O282" s="49" t="str">
        <f t="shared" si="114"/>
        <v xml:space="preserve">  </v>
      </c>
      <c r="P282" s="49">
        <f t="shared" si="113"/>
        <v>281</v>
      </c>
    </row>
    <row r="283" spans="9:16" x14ac:dyDescent="0.15">
      <c r="I283" s="52" t="str">
        <f>Données!J241 &amp; ""</f>
        <v/>
      </c>
      <c r="J283" s="52" t="str">
        <f>Données!I241 &amp; ""</f>
        <v/>
      </c>
      <c r="K283" s="52" t="str">
        <f>Données!H241 &amp; ""</f>
        <v/>
      </c>
      <c r="L283" s="49" t="str">
        <f>Données!C241 &amp; " " &amp;Données!D241</f>
        <v xml:space="preserve"> </v>
      </c>
      <c r="M283" s="50" t="str">
        <f>Données!B241 &amp; " " &amp;Données!A241</f>
        <v xml:space="preserve"> </v>
      </c>
      <c r="N283" s="49" t="str">
        <f>TRIM(Données!B241 &amp; " " &amp;Données!A241 &amp; " " &amp; Données!E241 &amp; " " &amp; Données!F241 &amp; " " &amp; Données!G241)</f>
        <v/>
      </c>
      <c r="O283" s="49" t="str">
        <f t="shared" si="114"/>
        <v xml:space="preserve">  </v>
      </c>
      <c r="P283" s="49">
        <f t="shared" si="113"/>
        <v>282</v>
      </c>
    </row>
    <row r="284" spans="9:16" x14ac:dyDescent="0.15">
      <c r="I284" s="52" t="str">
        <f>Données!J242 &amp; ""</f>
        <v/>
      </c>
      <c r="J284" s="52" t="str">
        <f>Données!I242 &amp; ""</f>
        <v/>
      </c>
      <c r="K284" s="52" t="str">
        <f>Données!H242 &amp; ""</f>
        <v/>
      </c>
      <c r="L284" s="49" t="str">
        <f>Données!C242 &amp; " " &amp;Données!D242</f>
        <v xml:space="preserve"> </v>
      </c>
      <c r="M284" s="50" t="str">
        <f>Données!B242 &amp; " " &amp;Données!A242</f>
        <v xml:space="preserve"> </v>
      </c>
      <c r="N284" s="49" t="str">
        <f>TRIM(Données!B242 &amp; " " &amp;Données!A242 &amp; " " &amp; Données!E242 &amp; " " &amp; Données!F242 &amp; " " &amp; Données!G242)</f>
        <v/>
      </c>
      <c r="O284" s="49" t="str">
        <f t="shared" si="114"/>
        <v xml:space="preserve">  </v>
      </c>
      <c r="P284" s="49">
        <f t="shared" si="113"/>
        <v>283</v>
      </c>
    </row>
    <row r="285" spans="9:16" x14ac:dyDescent="0.15">
      <c r="I285" s="52" t="str">
        <f>Données!J243 &amp; ""</f>
        <v/>
      </c>
      <c r="J285" s="52" t="str">
        <f>Données!I243 &amp; ""</f>
        <v/>
      </c>
      <c r="K285" s="52" t="str">
        <f>Données!H243 &amp; ""</f>
        <v/>
      </c>
      <c r="L285" s="49" t="str">
        <f>Données!C243 &amp; " " &amp;Données!D243</f>
        <v xml:space="preserve"> </v>
      </c>
      <c r="M285" s="50" t="str">
        <f>Données!B243 &amp; " " &amp;Données!A243</f>
        <v xml:space="preserve"> </v>
      </c>
      <c r="N285" s="49" t="str">
        <f>TRIM(Données!B243 &amp; " " &amp;Données!A243 &amp; " " &amp; Données!E243 &amp; " " &amp; Données!F243 &amp; " " &amp; Données!G243)</f>
        <v/>
      </c>
      <c r="O285" s="49" t="str">
        <f t="shared" si="114"/>
        <v xml:space="preserve">  </v>
      </c>
      <c r="P285" s="49">
        <f t="shared" si="113"/>
        <v>284</v>
      </c>
    </row>
    <row r="286" spans="9:16" x14ac:dyDescent="0.15">
      <c r="I286" s="52" t="str">
        <f>Données!J244 &amp; ""</f>
        <v/>
      </c>
      <c r="J286" s="52" t="str">
        <f>Données!I244 &amp; ""</f>
        <v/>
      </c>
      <c r="K286" s="52" t="str">
        <f>Données!H244 &amp; ""</f>
        <v/>
      </c>
      <c r="L286" s="49" t="str">
        <f>Données!C244 &amp; " " &amp;Données!D244</f>
        <v xml:space="preserve"> </v>
      </c>
      <c r="M286" s="50" t="str">
        <f>Données!B244 &amp; " " &amp;Données!A244</f>
        <v xml:space="preserve"> </v>
      </c>
      <c r="N286" s="49" t="str">
        <f>TRIM(Données!B244 &amp; " " &amp;Données!A244 &amp; " " &amp; Données!E244 &amp; " " &amp; Données!F244 &amp; " " &amp; Données!G244)</f>
        <v/>
      </c>
      <c r="O286" s="49" t="str">
        <f t="shared" si="114"/>
        <v xml:space="preserve">  </v>
      </c>
      <c r="P286" s="49">
        <f t="shared" si="113"/>
        <v>285</v>
      </c>
    </row>
    <row r="287" spans="9:16" x14ac:dyDescent="0.15">
      <c r="I287" s="52" t="str">
        <f>Données!J245 &amp; ""</f>
        <v/>
      </c>
      <c r="J287" s="52" t="str">
        <f>Données!I245 &amp; ""</f>
        <v/>
      </c>
      <c r="K287" s="52" t="str">
        <f>Données!H245 &amp; ""</f>
        <v/>
      </c>
      <c r="L287" s="49" t="str">
        <f>Données!C245 &amp; " " &amp;Données!D245</f>
        <v xml:space="preserve"> </v>
      </c>
      <c r="M287" s="50" t="str">
        <f>Données!B245 &amp; " " &amp;Données!A245</f>
        <v xml:space="preserve"> </v>
      </c>
      <c r="N287" s="49" t="str">
        <f>TRIM(Données!B245 &amp; " " &amp;Données!A245 &amp; " " &amp; Données!E245 &amp; " " &amp; Données!F245 &amp; " " &amp; Données!G245)</f>
        <v/>
      </c>
      <c r="O287" s="49" t="str">
        <f t="shared" si="114"/>
        <v xml:space="preserve">  </v>
      </c>
      <c r="P287" s="49">
        <f t="shared" si="113"/>
        <v>286</v>
      </c>
    </row>
    <row r="288" spans="9:16" x14ac:dyDescent="0.15">
      <c r="I288" s="52" t="str">
        <f>Données!J246 &amp; ""</f>
        <v/>
      </c>
      <c r="J288" s="52" t="str">
        <f>Données!I246 &amp; ""</f>
        <v/>
      </c>
      <c r="K288" s="52" t="str">
        <f>Données!H246 &amp; ""</f>
        <v/>
      </c>
      <c r="L288" s="49" t="str">
        <f>Données!C246 &amp; " " &amp;Données!D246</f>
        <v xml:space="preserve"> </v>
      </c>
      <c r="M288" s="50" t="str">
        <f>Données!B246 &amp; " " &amp;Données!A246</f>
        <v xml:space="preserve"> </v>
      </c>
      <c r="N288" s="49" t="str">
        <f>TRIM(Données!B246 &amp; " " &amp;Données!A246 &amp; " " &amp; Données!E246 &amp; " " &amp; Données!F246 &amp; " " &amp; Données!G246)</f>
        <v/>
      </c>
      <c r="O288" s="49" t="str">
        <f t="shared" si="114"/>
        <v xml:space="preserve">  </v>
      </c>
      <c r="P288" s="49">
        <f t="shared" si="113"/>
        <v>287</v>
      </c>
    </row>
    <row r="289" spans="9:16" x14ac:dyDescent="0.15">
      <c r="I289" s="52" t="str">
        <f>Données!J247 &amp; ""</f>
        <v/>
      </c>
      <c r="J289" s="52" t="str">
        <f>Données!I247 &amp; ""</f>
        <v/>
      </c>
      <c r="K289" s="52" t="str">
        <f>Données!H247 &amp; ""</f>
        <v/>
      </c>
      <c r="L289" s="49" t="str">
        <f>Données!C247 &amp; " " &amp;Données!D247</f>
        <v xml:space="preserve"> </v>
      </c>
      <c r="M289" s="50" t="str">
        <f>Données!B247 &amp; " " &amp;Données!A247</f>
        <v xml:space="preserve"> </v>
      </c>
      <c r="N289" s="49" t="str">
        <f>TRIM(Données!B247 &amp; " " &amp;Données!A247 &amp; " " &amp; Données!E247 &amp; " " &amp; Données!F247 &amp; " " &amp; Données!G247)</f>
        <v/>
      </c>
      <c r="O289" s="49" t="str">
        <f t="shared" si="114"/>
        <v xml:space="preserve">  </v>
      </c>
      <c r="P289" s="49">
        <f t="shared" si="113"/>
        <v>288</v>
      </c>
    </row>
    <row r="290" spans="9:16" x14ac:dyDescent="0.15">
      <c r="I290" s="52" t="str">
        <f>Données!J248 &amp; ""</f>
        <v/>
      </c>
      <c r="J290" s="52" t="str">
        <f>Données!I248 &amp; ""</f>
        <v/>
      </c>
      <c r="K290" s="52" t="str">
        <f>Données!H248 &amp; ""</f>
        <v/>
      </c>
      <c r="L290" s="49" t="str">
        <f>Données!C248 &amp; " " &amp;Données!D248</f>
        <v xml:space="preserve"> </v>
      </c>
      <c r="M290" s="50" t="str">
        <f>Données!B248 &amp; " " &amp;Données!A248</f>
        <v xml:space="preserve"> </v>
      </c>
      <c r="N290" s="49" t="str">
        <f>TRIM(Données!B248 &amp; " " &amp;Données!A248 &amp; " " &amp; Données!E248 &amp; " " &amp; Données!F248 &amp; " " &amp; Données!G248)</f>
        <v/>
      </c>
      <c r="O290" s="49" t="str">
        <f t="shared" si="114"/>
        <v xml:space="preserve">  </v>
      </c>
      <c r="P290" s="49">
        <f t="shared" si="113"/>
        <v>289</v>
      </c>
    </row>
    <row r="291" spans="9:16" x14ac:dyDescent="0.15">
      <c r="I291" s="52" t="str">
        <f>Données!J249 &amp; ""</f>
        <v/>
      </c>
      <c r="J291" s="52" t="str">
        <f>Données!I249 &amp; ""</f>
        <v/>
      </c>
      <c r="K291" s="52" t="str">
        <f>Données!H249 &amp; ""</f>
        <v/>
      </c>
      <c r="L291" s="49" t="str">
        <f>Données!C249 &amp; " " &amp;Données!D249</f>
        <v xml:space="preserve"> </v>
      </c>
      <c r="M291" s="50" t="str">
        <f>Données!B249 &amp; " " &amp;Données!A249</f>
        <v xml:space="preserve"> </v>
      </c>
      <c r="N291" s="49" t="str">
        <f>TRIM(Données!B249 &amp; " " &amp;Données!A249 &amp; " " &amp; Données!E249 &amp; " " &amp; Données!F249 &amp; " " &amp; Données!G249)</f>
        <v/>
      </c>
      <c r="O291" s="49" t="str">
        <f t="shared" si="114"/>
        <v xml:space="preserve">  </v>
      </c>
      <c r="P291" s="49">
        <f t="shared" si="113"/>
        <v>290</v>
      </c>
    </row>
    <row r="292" spans="9:16" x14ac:dyDescent="0.15">
      <c r="I292" s="52" t="str">
        <f>Données!J250 &amp; ""</f>
        <v/>
      </c>
      <c r="J292" s="52" t="str">
        <f>Données!I250 &amp; ""</f>
        <v/>
      </c>
      <c r="K292" s="52" t="str">
        <f>Données!H250 &amp; ""</f>
        <v/>
      </c>
      <c r="L292" s="49" t="str">
        <f>Données!C250 &amp; " " &amp;Données!D250</f>
        <v xml:space="preserve"> </v>
      </c>
      <c r="M292" s="50" t="str">
        <f>Données!B250 &amp; " " &amp;Données!A250</f>
        <v xml:space="preserve"> </v>
      </c>
      <c r="N292" s="49" t="str">
        <f>TRIM(Données!B250 &amp; " " &amp;Données!A250 &amp; " " &amp; Données!E250 &amp; " " &amp; Données!F250 &amp; " " &amp; Données!G250)</f>
        <v/>
      </c>
      <c r="O292" s="49" t="str">
        <f t="shared" si="114"/>
        <v xml:space="preserve">  </v>
      </c>
      <c r="P292" s="49">
        <f t="shared" si="113"/>
        <v>291</v>
      </c>
    </row>
    <row r="293" spans="9:16" x14ac:dyDescent="0.15">
      <c r="I293" s="52" t="str">
        <f>Données!J251 &amp; ""</f>
        <v/>
      </c>
      <c r="J293" s="52" t="str">
        <f>Données!I251 &amp; ""</f>
        <v/>
      </c>
      <c r="K293" s="52" t="str">
        <f>Données!H251 &amp; ""</f>
        <v/>
      </c>
      <c r="L293" s="49" t="str">
        <f>Données!C251 &amp; " " &amp;Données!D251</f>
        <v xml:space="preserve"> </v>
      </c>
      <c r="M293" s="50" t="str">
        <f>Données!B251 &amp; " " &amp;Données!A251</f>
        <v xml:space="preserve"> </v>
      </c>
      <c r="N293" s="49" t="str">
        <f>TRIM(Données!B251 &amp; " " &amp;Données!A251 &amp; " " &amp; Données!E251 &amp; " " &amp; Données!F251 &amp; " " &amp; Données!G251)</f>
        <v/>
      </c>
      <c r="O293" s="49" t="str">
        <f t="shared" si="114"/>
        <v xml:space="preserve">  </v>
      </c>
      <c r="P293" s="49">
        <f t="shared" si="113"/>
        <v>292</v>
      </c>
    </row>
    <row r="294" spans="9:16" x14ac:dyDescent="0.15">
      <c r="I294" s="52" t="str">
        <f>Données!J252 &amp; ""</f>
        <v/>
      </c>
      <c r="J294" s="52" t="str">
        <f>Données!I252 &amp; ""</f>
        <v/>
      </c>
      <c r="K294" s="52" t="str">
        <f>Données!H252 &amp; ""</f>
        <v/>
      </c>
      <c r="L294" s="49" t="str">
        <f>Données!C252 &amp; " " &amp;Données!D252</f>
        <v xml:space="preserve"> </v>
      </c>
      <c r="M294" s="50" t="str">
        <f>Données!B252 &amp; " " &amp;Données!A252</f>
        <v xml:space="preserve"> </v>
      </c>
      <c r="N294" s="49" t="str">
        <f>TRIM(Données!B252 &amp; " " &amp;Données!A252 &amp; " " &amp; Données!E252 &amp; " " &amp; Données!F252 &amp; " " &amp; Données!G252)</f>
        <v/>
      </c>
      <c r="O294" s="49" t="str">
        <f t="shared" si="114"/>
        <v xml:space="preserve">  </v>
      </c>
      <c r="P294" s="49">
        <f t="shared" si="113"/>
        <v>293</v>
      </c>
    </row>
    <row r="295" spans="9:16" x14ac:dyDescent="0.15">
      <c r="I295" s="52" t="str">
        <f>Données!J253 &amp; ""</f>
        <v/>
      </c>
      <c r="J295" s="52" t="str">
        <f>Données!I253 &amp; ""</f>
        <v/>
      </c>
      <c r="K295" s="52" t="str">
        <f>Données!H253 &amp; ""</f>
        <v/>
      </c>
      <c r="L295" s="49" t="str">
        <f>Données!C253 &amp; " " &amp;Données!D253</f>
        <v xml:space="preserve"> </v>
      </c>
      <c r="M295" s="50" t="str">
        <f>Données!B253 &amp; " " &amp;Données!A253</f>
        <v xml:space="preserve"> </v>
      </c>
      <c r="N295" s="49" t="str">
        <f>TRIM(Données!B253 &amp; " " &amp;Données!A253 &amp; " " &amp; Données!E253 &amp; " " &amp; Données!F253 &amp; " " &amp; Données!G253)</f>
        <v/>
      </c>
      <c r="O295" s="49" t="str">
        <f t="shared" si="114"/>
        <v xml:space="preserve">  </v>
      </c>
      <c r="P295" s="49">
        <f t="shared" si="113"/>
        <v>294</v>
      </c>
    </row>
    <row r="296" spans="9:16" x14ac:dyDescent="0.15">
      <c r="I296" s="52" t="str">
        <f>Données!J254 &amp; ""</f>
        <v/>
      </c>
      <c r="J296" s="52" t="str">
        <f>Données!I254 &amp; ""</f>
        <v/>
      </c>
      <c r="K296" s="52" t="str">
        <f>Données!H254 &amp; ""</f>
        <v/>
      </c>
      <c r="L296" s="49" t="str">
        <f>Données!C254 &amp; " " &amp;Données!D254</f>
        <v xml:space="preserve"> </v>
      </c>
      <c r="M296" s="50" t="str">
        <f>Données!B254 &amp; " " &amp;Données!A254</f>
        <v xml:space="preserve"> </v>
      </c>
      <c r="N296" s="49" t="str">
        <f>TRIM(Données!B254 &amp; " " &amp;Données!A254 &amp; " " &amp; Données!E254 &amp; " " &amp; Données!F254 &amp; " " &amp; Données!G254)</f>
        <v/>
      </c>
      <c r="O296" s="49" t="str">
        <f t="shared" si="114"/>
        <v xml:space="preserve">  </v>
      </c>
      <c r="P296" s="49">
        <f t="shared" si="113"/>
        <v>295</v>
      </c>
    </row>
    <row r="297" spans="9:16" x14ac:dyDescent="0.15">
      <c r="I297" s="52" t="str">
        <f>Données!J255 &amp; ""</f>
        <v/>
      </c>
      <c r="J297" s="52" t="str">
        <f>Données!I255 &amp; ""</f>
        <v/>
      </c>
      <c r="K297" s="52" t="str">
        <f>Données!H255 &amp; ""</f>
        <v/>
      </c>
      <c r="L297" s="49" t="str">
        <f>Données!C255 &amp; " " &amp;Données!D255</f>
        <v xml:space="preserve"> </v>
      </c>
      <c r="M297" s="50" t="str">
        <f>Données!B255 &amp; " " &amp;Données!A255</f>
        <v xml:space="preserve"> </v>
      </c>
      <c r="N297" s="49" t="str">
        <f>TRIM(Données!B255 &amp; " " &amp;Données!A255 &amp; " " &amp; Données!E255 &amp; " " &amp; Données!F255 &amp; " " &amp; Données!G255)</f>
        <v/>
      </c>
      <c r="O297" s="49" t="str">
        <f t="shared" si="114"/>
        <v xml:space="preserve">  </v>
      </c>
      <c r="P297" s="49">
        <f t="shared" si="113"/>
        <v>296</v>
      </c>
    </row>
    <row r="298" spans="9:16" x14ac:dyDescent="0.15">
      <c r="I298" s="52" t="str">
        <f>Données!J256 &amp; ""</f>
        <v/>
      </c>
      <c r="J298" s="52" t="str">
        <f>Données!I256 &amp; ""</f>
        <v/>
      </c>
      <c r="K298" s="52" t="str">
        <f>Données!H256 &amp; ""</f>
        <v/>
      </c>
      <c r="L298" s="49" t="str">
        <f>Données!C256 &amp; " " &amp;Données!D256</f>
        <v xml:space="preserve"> </v>
      </c>
      <c r="M298" s="50" t="str">
        <f>Données!B256 &amp; " " &amp;Données!A256</f>
        <v xml:space="preserve"> </v>
      </c>
      <c r="N298" s="49" t="str">
        <f>TRIM(Données!B256 &amp; " " &amp;Données!A256 &amp; " " &amp; Données!E256 &amp; " " &amp; Données!F256 &amp; " " &amp; Données!G256)</f>
        <v/>
      </c>
      <c r="O298" s="49" t="str">
        <f t="shared" si="114"/>
        <v xml:space="preserve">  </v>
      </c>
      <c r="P298" s="49">
        <f t="shared" si="113"/>
        <v>297</v>
      </c>
    </row>
    <row r="299" spans="9:16" x14ac:dyDescent="0.15">
      <c r="I299" s="52" t="str">
        <f>Données!J257 &amp; ""</f>
        <v/>
      </c>
      <c r="J299" s="52" t="str">
        <f>Données!I257 &amp; ""</f>
        <v/>
      </c>
      <c r="K299" s="52" t="str">
        <f>Données!H257 &amp; ""</f>
        <v/>
      </c>
      <c r="L299" s="49" t="str">
        <f>Données!C257 &amp; " " &amp;Données!D257</f>
        <v xml:space="preserve"> </v>
      </c>
      <c r="M299" s="50" t="str">
        <f>Données!B257 &amp; " " &amp;Données!A257</f>
        <v xml:space="preserve"> </v>
      </c>
      <c r="N299" s="49" t="str">
        <f>TRIM(Données!B257 &amp; " " &amp;Données!A257 &amp; " " &amp; Données!E257 &amp; " " &amp; Données!F257 &amp; " " &amp; Données!G257)</f>
        <v/>
      </c>
      <c r="O299" s="49" t="str">
        <f t="shared" si="114"/>
        <v xml:space="preserve">  </v>
      </c>
      <c r="P299" s="49">
        <f t="shared" si="113"/>
        <v>298</v>
      </c>
    </row>
    <row r="300" spans="9:16" x14ac:dyDescent="0.15">
      <c r="I300" s="52" t="str">
        <f>Données!J258 &amp; ""</f>
        <v/>
      </c>
      <c r="J300" s="52" t="str">
        <f>Données!I258 &amp; ""</f>
        <v/>
      </c>
      <c r="K300" s="52" t="str">
        <f>Données!H258 &amp; ""</f>
        <v/>
      </c>
      <c r="L300" s="49" t="str">
        <f>Données!C258 &amp; " " &amp;Données!D258</f>
        <v xml:space="preserve"> </v>
      </c>
      <c r="M300" s="50" t="str">
        <f>Données!B258 &amp; " " &amp;Données!A258</f>
        <v xml:space="preserve"> </v>
      </c>
      <c r="N300" s="49" t="str">
        <f>TRIM(Données!B258 &amp; " " &amp;Données!A258 &amp; " " &amp; Données!E258 &amp; " " &amp; Données!F258 &amp; " " &amp; Données!G258)</f>
        <v/>
      </c>
      <c r="O300" s="49" t="str">
        <f t="shared" si="114"/>
        <v xml:space="preserve">  </v>
      </c>
      <c r="P300" s="49">
        <f t="shared" si="113"/>
        <v>299</v>
      </c>
    </row>
    <row r="301" spans="9:16" x14ac:dyDescent="0.15">
      <c r="I301" s="52" t="str">
        <f>Données!J259 &amp; ""</f>
        <v/>
      </c>
      <c r="J301" s="52" t="str">
        <f>Données!I259 &amp; ""</f>
        <v/>
      </c>
      <c r="K301" s="52" t="str">
        <f>Données!H259 &amp; ""</f>
        <v/>
      </c>
      <c r="L301" s="49" t="str">
        <f>Données!C259 &amp; " " &amp;Données!D259</f>
        <v xml:space="preserve"> </v>
      </c>
      <c r="M301" s="50" t="str">
        <f>Données!B259 &amp; " " &amp;Données!A259</f>
        <v xml:space="preserve"> </v>
      </c>
      <c r="N301" s="49" t="str">
        <f>TRIM(Données!B259 &amp; " " &amp;Données!A259 &amp; " " &amp; Données!E259 &amp; " " &amp; Données!F259 &amp; " " &amp; Données!G259)</f>
        <v/>
      </c>
      <c r="O301" s="49" t="str">
        <f t="shared" si="114"/>
        <v xml:space="preserve">  </v>
      </c>
      <c r="P301" s="49">
        <f t="shared" si="113"/>
        <v>300</v>
      </c>
    </row>
    <row r="302" spans="9:16" x14ac:dyDescent="0.15">
      <c r="I302" s="52" t="str">
        <f>Données!J260 &amp; ""</f>
        <v/>
      </c>
      <c r="J302" s="52" t="str">
        <f>Données!I260 &amp; ""</f>
        <v/>
      </c>
      <c r="K302" s="52" t="str">
        <f>Données!H260 &amp; ""</f>
        <v/>
      </c>
      <c r="L302" s="49" t="str">
        <f>Données!C260 &amp; " " &amp;Données!D260</f>
        <v xml:space="preserve"> </v>
      </c>
      <c r="M302" s="50" t="str">
        <f>Données!B260 &amp; " " &amp;Données!A260</f>
        <v xml:space="preserve"> </v>
      </c>
      <c r="N302" s="49" t="str">
        <f>TRIM(Données!B260 &amp; " " &amp;Données!A260 &amp; " " &amp; Données!E260 &amp; " " &amp; Données!F260 &amp; " " &amp; Données!G260)</f>
        <v/>
      </c>
      <c r="O302" s="49" t="str">
        <f t="shared" si="114"/>
        <v xml:space="preserve">  </v>
      </c>
      <c r="P302" s="49">
        <f t="shared" si="113"/>
        <v>301</v>
      </c>
    </row>
    <row r="303" spans="9:16" x14ac:dyDescent="0.15">
      <c r="I303" s="52" t="str">
        <f>Données!J261 &amp; ""</f>
        <v/>
      </c>
      <c r="J303" s="52" t="str">
        <f>Données!I261 &amp; ""</f>
        <v/>
      </c>
      <c r="K303" s="52" t="str">
        <f>Données!H261 &amp; ""</f>
        <v/>
      </c>
      <c r="L303" s="49" t="str">
        <f>Données!C261 &amp; " " &amp;Données!D261</f>
        <v xml:space="preserve"> </v>
      </c>
      <c r="M303" s="50" t="str">
        <f>Données!B261 &amp; " " &amp;Données!A261</f>
        <v xml:space="preserve"> </v>
      </c>
      <c r="N303" s="49" t="str">
        <f>TRIM(Données!B261 &amp; " " &amp;Données!A261 &amp; " " &amp; Données!E261 &amp; " " &amp; Données!F261 &amp; " " &amp; Données!G261)</f>
        <v/>
      </c>
      <c r="O303" s="49" t="str">
        <f t="shared" si="114"/>
        <v xml:space="preserve">  </v>
      </c>
      <c r="P303" s="49">
        <f t="shared" si="113"/>
        <v>302</v>
      </c>
    </row>
    <row r="304" spans="9:16" x14ac:dyDescent="0.15">
      <c r="I304" s="52" t="str">
        <f>Données!J262 &amp; ""</f>
        <v/>
      </c>
      <c r="J304" s="52" t="str">
        <f>Données!I262 &amp; ""</f>
        <v/>
      </c>
      <c r="K304" s="52" t="str">
        <f>Données!H262 &amp; ""</f>
        <v/>
      </c>
      <c r="L304" s="49" t="str">
        <f>Données!C262 &amp; " " &amp;Données!D262</f>
        <v xml:space="preserve"> </v>
      </c>
      <c r="M304" s="50" t="str">
        <f>Données!B262 &amp; " " &amp;Données!A262</f>
        <v xml:space="preserve"> </v>
      </c>
      <c r="N304" s="49" t="str">
        <f>TRIM(Données!B262 &amp; " " &amp;Données!A262 &amp; " " &amp; Données!E262 &amp; " " &amp; Données!F262 &amp; " " &amp; Données!G262)</f>
        <v/>
      </c>
      <c r="O304" s="49" t="str">
        <f t="shared" si="114"/>
        <v xml:space="preserve">  </v>
      </c>
      <c r="P304" s="49">
        <f t="shared" si="113"/>
        <v>303</v>
      </c>
    </row>
    <row r="305" spans="9:16" x14ac:dyDescent="0.15">
      <c r="I305" s="52" t="str">
        <f>Données!J263 &amp; ""</f>
        <v/>
      </c>
      <c r="J305" s="52" t="str">
        <f>Données!I263 &amp; ""</f>
        <v/>
      </c>
      <c r="K305" s="52" t="str">
        <f>Données!H263 &amp; ""</f>
        <v/>
      </c>
      <c r="L305" s="49" t="str">
        <f>Données!C263 &amp; " " &amp;Données!D263</f>
        <v xml:space="preserve"> </v>
      </c>
      <c r="M305" s="50" t="str">
        <f>Données!B263 &amp; " " &amp;Données!A263</f>
        <v xml:space="preserve"> </v>
      </c>
      <c r="N305" s="49" t="str">
        <f>TRIM(Données!B263 &amp; " " &amp;Données!A263 &amp; " " &amp; Données!E263 &amp; " " &amp; Données!F263 &amp; " " &amp; Données!G263)</f>
        <v/>
      </c>
      <c r="O305" s="49" t="str">
        <f t="shared" si="114"/>
        <v xml:space="preserve">  </v>
      </c>
      <c r="P305" s="49">
        <f t="shared" si="113"/>
        <v>304</v>
      </c>
    </row>
    <row r="306" spans="9:16" x14ac:dyDescent="0.15">
      <c r="I306" s="52" t="str">
        <f>Données!J264 &amp; ""</f>
        <v/>
      </c>
      <c r="J306" s="52" t="str">
        <f>Données!I264 &amp; ""</f>
        <v/>
      </c>
      <c r="K306" s="52" t="str">
        <f>Données!H264 &amp; ""</f>
        <v/>
      </c>
      <c r="L306" s="49" t="str">
        <f>Données!C264 &amp; " " &amp;Données!D264</f>
        <v xml:space="preserve"> </v>
      </c>
      <c r="M306" s="50" t="str">
        <f>Données!B264 &amp; " " &amp;Données!A264</f>
        <v xml:space="preserve"> </v>
      </c>
      <c r="N306" s="49" t="str">
        <f>TRIM(Données!B264 &amp; " " &amp;Données!A264 &amp; " " &amp; Données!E264 &amp; " " &amp; Données!F264 &amp; " " &amp; Données!G264)</f>
        <v/>
      </c>
      <c r="O306" s="49" t="str">
        <f t="shared" si="114"/>
        <v xml:space="preserve">  </v>
      </c>
      <c r="P306" s="49">
        <f t="shared" si="113"/>
        <v>305</v>
      </c>
    </row>
    <row r="307" spans="9:16" x14ac:dyDescent="0.15">
      <c r="I307" s="52" t="str">
        <f>Données!J265 &amp; ""</f>
        <v/>
      </c>
      <c r="J307" s="52" t="str">
        <f>Données!I265 &amp; ""</f>
        <v/>
      </c>
      <c r="K307" s="52" t="str">
        <f>Données!H265 &amp; ""</f>
        <v/>
      </c>
      <c r="L307" s="49" t="str">
        <f>Données!C265 &amp; " " &amp;Données!D265</f>
        <v xml:space="preserve"> </v>
      </c>
      <c r="M307" s="50" t="str">
        <f>Données!B265 &amp; " " &amp;Données!A265</f>
        <v xml:space="preserve"> </v>
      </c>
      <c r="N307" s="49" t="str">
        <f>TRIM(Données!B265 &amp; " " &amp;Données!A265 &amp; " " &amp; Données!E265 &amp; " " &amp; Données!F265 &amp; " " &amp; Données!G265)</f>
        <v/>
      </c>
      <c r="O307" s="49" t="str">
        <f t="shared" si="114"/>
        <v xml:space="preserve">  </v>
      </c>
      <c r="P307" s="49">
        <f t="shared" si="113"/>
        <v>306</v>
      </c>
    </row>
    <row r="308" spans="9:16" x14ac:dyDescent="0.15">
      <c r="I308" s="52" t="str">
        <f>Données!J266 &amp; ""</f>
        <v/>
      </c>
      <c r="J308" s="52" t="str">
        <f>Données!I266 &amp; ""</f>
        <v/>
      </c>
      <c r="K308" s="52" t="str">
        <f>Données!H266 &amp; ""</f>
        <v/>
      </c>
      <c r="L308" s="49" t="str">
        <f>Données!C266 &amp; " " &amp;Données!D266</f>
        <v xml:space="preserve"> </v>
      </c>
      <c r="M308" s="50" t="str">
        <f>Données!B266 &amp; " " &amp;Données!A266</f>
        <v xml:space="preserve"> </v>
      </c>
      <c r="N308" s="49" t="str">
        <f>TRIM(Données!B266 &amp; " " &amp;Données!A266 &amp; " " &amp; Données!E266 &amp; " " &amp; Données!F266 &amp; " " &amp; Données!G266)</f>
        <v/>
      </c>
      <c r="O308" s="49" t="str">
        <f t="shared" si="114"/>
        <v xml:space="preserve">  </v>
      </c>
      <c r="P308" s="49">
        <f t="shared" si="113"/>
        <v>307</v>
      </c>
    </row>
    <row r="309" spans="9:16" x14ac:dyDescent="0.15">
      <c r="I309" s="52" t="str">
        <f>Données!J267 &amp; ""</f>
        <v/>
      </c>
      <c r="J309" s="52" t="str">
        <f>Données!I267 &amp; ""</f>
        <v/>
      </c>
      <c r="K309" s="52" t="str">
        <f>Données!H267 &amp; ""</f>
        <v/>
      </c>
      <c r="L309" s="49" t="str">
        <f>Données!C267 &amp; " " &amp;Données!D267</f>
        <v xml:space="preserve"> </v>
      </c>
      <c r="M309" s="50" t="str">
        <f>Données!B267 &amp; " " &amp;Données!A267</f>
        <v xml:space="preserve"> </v>
      </c>
      <c r="N309" s="49" t="str">
        <f>TRIM(Données!B267 &amp; " " &amp;Données!A267 &amp; " " &amp; Données!E267 &amp; " " &amp; Données!F267 &amp; " " &amp; Données!G267)</f>
        <v/>
      </c>
      <c r="O309" s="49" t="str">
        <f t="shared" si="114"/>
        <v xml:space="preserve">  </v>
      </c>
      <c r="P309" s="49">
        <f t="shared" si="113"/>
        <v>308</v>
      </c>
    </row>
    <row r="310" spans="9:16" x14ac:dyDescent="0.15">
      <c r="I310" s="52" t="str">
        <f>Données!J268 &amp; ""</f>
        <v/>
      </c>
      <c r="J310" s="52" t="str">
        <f>Données!I268 &amp; ""</f>
        <v/>
      </c>
      <c r="K310" s="52" t="str">
        <f>Données!H268 &amp; ""</f>
        <v/>
      </c>
      <c r="L310" s="49" t="str">
        <f>Données!C268 &amp; " " &amp;Données!D268</f>
        <v xml:space="preserve"> </v>
      </c>
      <c r="M310" s="50" t="str">
        <f>Données!B268 &amp; " " &amp;Données!A268</f>
        <v xml:space="preserve"> </v>
      </c>
      <c r="N310" s="49" t="str">
        <f>TRIM(Données!B268 &amp; " " &amp;Données!A268 &amp; " " &amp; Données!E268 &amp; " " &amp; Données!F268 &amp; " " &amp; Données!G268)</f>
        <v/>
      </c>
      <c r="O310" s="49" t="str">
        <f t="shared" si="114"/>
        <v xml:space="preserve">  </v>
      </c>
      <c r="P310" s="49">
        <f t="shared" si="113"/>
        <v>309</v>
      </c>
    </row>
    <row r="311" spans="9:16" x14ac:dyDescent="0.15">
      <c r="I311" s="52" t="str">
        <f>Données!J269 &amp; ""</f>
        <v/>
      </c>
      <c r="J311" s="52" t="str">
        <f>Données!I269 &amp; ""</f>
        <v/>
      </c>
      <c r="K311" s="52" t="str">
        <f>Données!H269 &amp; ""</f>
        <v/>
      </c>
      <c r="L311" s="49" t="str">
        <f>Données!C269 &amp; " " &amp;Données!D269</f>
        <v xml:space="preserve"> </v>
      </c>
      <c r="M311" s="50" t="str">
        <f>Données!B269 &amp; " " &amp;Données!A269</f>
        <v xml:space="preserve"> </v>
      </c>
      <c r="N311" s="49" t="str">
        <f>TRIM(Données!B269 &amp; " " &amp;Données!A269 &amp; " " &amp; Données!E269 &amp; " " &amp; Données!F269 &amp; " " &amp; Données!G269)</f>
        <v/>
      </c>
      <c r="O311" s="49" t="str">
        <f t="shared" si="114"/>
        <v xml:space="preserve">  </v>
      </c>
      <c r="P311" s="49">
        <f t="shared" si="113"/>
        <v>310</v>
      </c>
    </row>
    <row r="312" spans="9:16" x14ac:dyDescent="0.15">
      <c r="I312" s="52" t="str">
        <f>Données!J270 &amp; ""</f>
        <v/>
      </c>
      <c r="J312" s="52" t="str">
        <f>Données!I270 &amp; ""</f>
        <v/>
      </c>
      <c r="K312" s="52" t="str">
        <f>Données!H270 &amp; ""</f>
        <v/>
      </c>
      <c r="L312" s="49" t="str">
        <f>Données!C270 &amp; " " &amp;Données!D270</f>
        <v xml:space="preserve"> </v>
      </c>
      <c r="M312" s="50" t="str">
        <f>Données!B270 &amp; " " &amp;Données!A270</f>
        <v xml:space="preserve"> </v>
      </c>
      <c r="N312" s="49" t="str">
        <f>TRIM(Données!B270 &amp; " " &amp;Données!A270 &amp; " " &amp; Données!E270 &amp; " " &amp; Données!F270 &amp; " " &amp; Données!G270)</f>
        <v/>
      </c>
      <c r="O312" s="49" t="str">
        <f t="shared" si="114"/>
        <v xml:space="preserve">  </v>
      </c>
      <c r="P312" s="49">
        <f t="shared" si="113"/>
        <v>311</v>
      </c>
    </row>
    <row r="313" spans="9:16" x14ac:dyDescent="0.15">
      <c r="I313" s="52" t="str">
        <f>Données!J271 &amp; ""</f>
        <v/>
      </c>
      <c r="J313" s="52" t="str">
        <f>Données!I271 &amp; ""</f>
        <v/>
      </c>
      <c r="K313" s="52" t="str">
        <f>Données!H271 &amp; ""</f>
        <v/>
      </c>
      <c r="L313" s="49" t="str">
        <f>Données!C271 &amp; " " &amp;Données!D271</f>
        <v xml:space="preserve"> </v>
      </c>
      <c r="M313" s="50" t="str">
        <f>Données!B271 &amp; " " &amp;Données!A271</f>
        <v xml:space="preserve"> </v>
      </c>
      <c r="N313" s="49" t="str">
        <f>TRIM(Données!B271 &amp; " " &amp;Données!A271 &amp; " " &amp; Données!E271 &amp; " " &amp; Données!F271 &amp; " " &amp; Données!G271)</f>
        <v/>
      </c>
      <c r="O313" s="49" t="str">
        <f t="shared" si="114"/>
        <v xml:space="preserve">  </v>
      </c>
      <c r="P313" s="49">
        <f t="shared" si="113"/>
        <v>312</v>
      </c>
    </row>
    <row r="314" spans="9:16" x14ac:dyDescent="0.15">
      <c r="I314" s="52" t="str">
        <f>Données!J272 &amp; ""</f>
        <v/>
      </c>
      <c r="J314" s="52" t="str">
        <f>Données!I272 &amp; ""</f>
        <v/>
      </c>
      <c r="K314" s="52" t="str">
        <f>Données!H272 &amp; ""</f>
        <v/>
      </c>
      <c r="L314" s="49" t="str">
        <f>Données!C272 &amp; " " &amp;Données!D272</f>
        <v xml:space="preserve"> </v>
      </c>
      <c r="M314" s="50" t="str">
        <f>Données!B272 &amp; " " &amp;Données!A272</f>
        <v xml:space="preserve"> </v>
      </c>
      <c r="N314" s="49" t="str">
        <f>TRIM(Données!B272 &amp; " " &amp;Données!A272 &amp; " " &amp; Données!E272 &amp; " " &amp; Données!F272 &amp; " " &amp; Données!G272)</f>
        <v/>
      </c>
      <c r="O314" s="49" t="str">
        <f t="shared" si="114"/>
        <v xml:space="preserve">  </v>
      </c>
      <c r="P314" s="49">
        <f t="shared" si="113"/>
        <v>313</v>
      </c>
    </row>
    <row r="315" spans="9:16" x14ac:dyDescent="0.15">
      <c r="I315" s="52" t="str">
        <f>Données!J273 &amp; ""</f>
        <v/>
      </c>
      <c r="J315" s="52" t="str">
        <f>Données!I273 &amp; ""</f>
        <v/>
      </c>
      <c r="K315" s="52" t="str">
        <f>Données!H273 &amp; ""</f>
        <v/>
      </c>
      <c r="L315" s="49" t="str">
        <f>Données!C273 &amp; " " &amp;Données!D273</f>
        <v xml:space="preserve"> </v>
      </c>
      <c r="M315" s="50" t="str">
        <f>Données!B273 &amp; " " &amp;Données!A273</f>
        <v xml:space="preserve"> </v>
      </c>
      <c r="N315" s="49" t="str">
        <f>TRIM(Données!B273 &amp; " " &amp;Données!A273 &amp; " " &amp; Données!E273 &amp; " " &amp; Données!F273 &amp; " " &amp; Données!G273)</f>
        <v/>
      </c>
      <c r="O315" s="49" t="str">
        <f t="shared" si="114"/>
        <v xml:space="preserve">  </v>
      </c>
      <c r="P315" s="49">
        <f t="shared" si="113"/>
        <v>314</v>
      </c>
    </row>
    <row r="316" spans="9:16" x14ac:dyDescent="0.15">
      <c r="I316" s="52" t="str">
        <f>Données!J274 &amp; ""</f>
        <v/>
      </c>
      <c r="J316" s="52" t="str">
        <f>Données!I274 &amp; ""</f>
        <v/>
      </c>
      <c r="K316" s="52" t="str">
        <f>Données!H274 &amp; ""</f>
        <v/>
      </c>
      <c r="L316" s="49" t="str">
        <f>Données!C274 &amp; " " &amp;Données!D274</f>
        <v xml:space="preserve"> </v>
      </c>
      <c r="M316" s="50" t="str">
        <f>Données!B274 &amp; " " &amp;Données!A274</f>
        <v xml:space="preserve"> </v>
      </c>
      <c r="N316" s="49" t="str">
        <f>TRIM(Données!B274 &amp; " " &amp;Données!A274 &amp; " " &amp; Données!E274 &amp; " " &amp; Données!F274 &amp; " " &amp; Données!G274)</f>
        <v/>
      </c>
      <c r="O316" s="49" t="str">
        <f t="shared" si="114"/>
        <v xml:space="preserve">  </v>
      </c>
      <c r="P316" s="49">
        <f t="shared" si="113"/>
        <v>315</v>
      </c>
    </row>
    <row r="317" spans="9:16" x14ac:dyDescent="0.15">
      <c r="I317" s="52" t="str">
        <f>Données!J275 &amp; ""</f>
        <v/>
      </c>
      <c r="J317" s="52" t="str">
        <f>Données!I275 &amp; ""</f>
        <v/>
      </c>
      <c r="K317" s="52" t="str">
        <f>Données!H275 &amp; ""</f>
        <v/>
      </c>
      <c r="L317" s="49" t="str">
        <f>Données!C275 &amp; " " &amp;Données!D275</f>
        <v xml:space="preserve"> </v>
      </c>
      <c r="M317" s="50" t="str">
        <f>Données!B275 &amp; " " &amp;Données!A275</f>
        <v xml:space="preserve"> </v>
      </c>
      <c r="N317" s="49" t="str">
        <f>TRIM(Données!B275 &amp; " " &amp;Données!A275 &amp; " " &amp; Données!E275 &amp; " " &amp; Données!F275 &amp; " " &amp; Données!G275)</f>
        <v/>
      </c>
      <c r="O317" s="49" t="str">
        <f t="shared" si="114"/>
        <v xml:space="preserve">  </v>
      </c>
      <c r="P317" s="49">
        <f t="shared" si="113"/>
        <v>316</v>
      </c>
    </row>
    <row r="318" spans="9:16" x14ac:dyDescent="0.15">
      <c r="I318" s="52" t="str">
        <f>Données!J276 &amp; ""</f>
        <v/>
      </c>
      <c r="J318" s="52" t="str">
        <f>Données!I276 &amp; ""</f>
        <v/>
      </c>
      <c r="K318" s="52" t="str">
        <f>Données!H276 &amp; ""</f>
        <v/>
      </c>
      <c r="L318" s="49" t="str">
        <f>Données!C276 &amp; " " &amp;Données!D276</f>
        <v xml:space="preserve"> </v>
      </c>
      <c r="M318" s="50" t="str">
        <f>Données!B276 &amp; " " &amp;Données!A276</f>
        <v xml:space="preserve"> </v>
      </c>
      <c r="N318" s="49" t="str">
        <f>TRIM(Données!B276 &amp; " " &amp;Données!A276 &amp; " " &amp; Données!E276 &amp; " " &amp; Données!F276 &amp; " " &amp; Données!G276)</f>
        <v/>
      </c>
      <c r="O318" s="49" t="str">
        <f t="shared" si="114"/>
        <v xml:space="preserve">  </v>
      </c>
      <c r="P318" s="49">
        <f t="shared" si="113"/>
        <v>317</v>
      </c>
    </row>
    <row r="319" spans="9:16" x14ac:dyDescent="0.15">
      <c r="I319" s="52" t="str">
        <f>Données!J277 &amp; ""</f>
        <v/>
      </c>
      <c r="J319" s="52" t="str">
        <f>Données!I277 &amp; ""</f>
        <v/>
      </c>
      <c r="K319" s="52" t="str">
        <f>Données!H277 &amp; ""</f>
        <v/>
      </c>
      <c r="L319" s="49" t="str">
        <f>Données!C277 &amp; " " &amp;Données!D277</f>
        <v xml:space="preserve"> </v>
      </c>
      <c r="M319" s="50" t="str">
        <f>Données!B277 &amp; " " &amp;Données!A277</f>
        <v xml:space="preserve"> </v>
      </c>
      <c r="N319" s="49" t="str">
        <f>TRIM(Données!B277 &amp; " " &amp;Données!A277 &amp; " " &amp; Données!E277 &amp; " " &amp; Données!F277 &amp; " " &amp; Données!G277)</f>
        <v/>
      </c>
      <c r="O319" s="49" t="str">
        <f t="shared" si="114"/>
        <v xml:space="preserve">  </v>
      </c>
      <c r="P319" s="49">
        <f t="shared" si="113"/>
        <v>318</v>
      </c>
    </row>
    <row r="320" spans="9:16" x14ac:dyDescent="0.15">
      <c r="I320" s="52" t="str">
        <f>Données!J278 &amp; ""</f>
        <v/>
      </c>
      <c r="J320" s="52" t="str">
        <f>Données!I278 &amp; ""</f>
        <v/>
      </c>
      <c r="K320" s="52" t="str">
        <f>Données!H278 &amp; ""</f>
        <v/>
      </c>
      <c r="L320" s="49" t="str">
        <f>Données!C278 &amp; " " &amp;Données!D278</f>
        <v xml:space="preserve"> </v>
      </c>
      <c r="M320" s="50" t="str">
        <f>Données!B278 &amp; " " &amp;Données!A278</f>
        <v xml:space="preserve"> </v>
      </c>
      <c r="N320" s="49" t="str">
        <f>TRIM(Données!B278 &amp; " " &amp;Données!A278 &amp; " " &amp; Données!E278 &amp; " " &amp; Données!F278 &amp; " " &amp; Données!G278)</f>
        <v/>
      </c>
      <c r="O320" s="49" t="str">
        <f t="shared" si="114"/>
        <v xml:space="preserve">  </v>
      </c>
      <c r="P320" s="49">
        <f t="shared" si="113"/>
        <v>319</v>
      </c>
    </row>
    <row r="321" spans="9:16" x14ac:dyDescent="0.15">
      <c r="I321" s="52" t="str">
        <f>Données!J279 &amp; ""</f>
        <v/>
      </c>
      <c r="J321" s="52" t="str">
        <f>Données!I279 &amp; ""</f>
        <v/>
      </c>
      <c r="K321" s="52" t="str">
        <f>Données!H279 &amp; ""</f>
        <v/>
      </c>
      <c r="L321" s="49" t="str">
        <f>Données!C279 &amp; " " &amp;Données!D279</f>
        <v xml:space="preserve"> </v>
      </c>
      <c r="M321" s="50" t="str">
        <f>Données!B279 &amp; " " &amp;Données!A279</f>
        <v xml:space="preserve"> </v>
      </c>
      <c r="N321" s="49" t="str">
        <f>TRIM(Données!B279 &amp; " " &amp;Données!A279 &amp; " " &amp; Données!E279 &amp; " " &amp; Données!F279 &amp; " " &amp; Données!G279)</f>
        <v/>
      </c>
      <c r="O321" s="49" t="str">
        <f t="shared" si="114"/>
        <v xml:space="preserve">  </v>
      </c>
      <c r="P321" s="49">
        <f t="shared" si="113"/>
        <v>320</v>
      </c>
    </row>
    <row r="322" spans="9:16" x14ac:dyDescent="0.15">
      <c r="I322" s="52" t="str">
        <f>Données!J280 &amp; ""</f>
        <v/>
      </c>
      <c r="J322" s="52" t="str">
        <f>Données!I280 &amp; ""</f>
        <v/>
      </c>
      <c r="K322" s="52" t="str">
        <f>Données!H280 &amp; ""</f>
        <v/>
      </c>
      <c r="L322" s="49" t="str">
        <f>Données!C280 &amp; " " &amp;Données!D280</f>
        <v xml:space="preserve"> </v>
      </c>
      <c r="M322" s="50" t="str">
        <f>Données!B280 &amp; " " &amp;Données!A280</f>
        <v xml:space="preserve"> </v>
      </c>
      <c r="N322" s="49" t="str">
        <f>TRIM(Données!B280 &amp; " " &amp;Données!A280 &amp; " " &amp; Données!E280 &amp; " " &amp; Données!F280 &amp; " " &amp; Données!G280)</f>
        <v/>
      </c>
      <c r="O322" s="49" t="str">
        <f t="shared" si="114"/>
        <v xml:space="preserve">  </v>
      </c>
      <c r="P322" s="49">
        <f t="shared" si="113"/>
        <v>321</v>
      </c>
    </row>
    <row r="323" spans="9:16" x14ac:dyDescent="0.15">
      <c r="I323" s="52" t="str">
        <f>Données!J281 &amp; ""</f>
        <v/>
      </c>
      <c r="J323" s="52" t="str">
        <f>Données!I281 &amp; ""</f>
        <v/>
      </c>
      <c r="K323" s="52" t="str">
        <f>Données!H281 &amp; ""</f>
        <v/>
      </c>
      <c r="L323" s="49" t="str">
        <f>Données!C281 &amp; " " &amp;Données!D281</f>
        <v xml:space="preserve"> </v>
      </c>
      <c r="M323" s="50" t="str">
        <f>Données!B281 &amp; " " &amp;Données!A281</f>
        <v xml:space="preserve"> </v>
      </c>
      <c r="N323" s="49" t="str">
        <f>TRIM(Données!B281 &amp; " " &amp;Données!A281 &amp; " " &amp; Données!E281 &amp; " " &amp; Données!F281 &amp; " " &amp; Données!G281)</f>
        <v/>
      </c>
      <c r="O323" s="49" t="str">
        <f t="shared" si="114"/>
        <v xml:space="preserve">  </v>
      </c>
      <c r="P323" s="49">
        <f t="shared" si="113"/>
        <v>322</v>
      </c>
    </row>
    <row r="324" spans="9:16" x14ac:dyDescent="0.15">
      <c r="I324" s="52" t="str">
        <f>Données!J282 &amp; ""</f>
        <v/>
      </c>
      <c r="J324" s="52" t="str">
        <f>Données!I282 &amp; ""</f>
        <v/>
      </c>
      <c r="K324" s="52" t="str">
        <f>Données!H282 &amp; ""</f>
        <v/>
      </c>
      <c r="L324" s="49" t="str">
        <f>Données!C282 &amp; " " &amp;Données!D282</f>
        <v xml:space="preserve"> </v>
      </c>
      <c r="M324" s="50" t="str">
        <f>Données!B282 &amp; " " &amp;Données!A282</f>
        <v xml:space="preserve"> </v>
      </c>
      <c r="N324" s="49" t="str">
        <f>TRIM(Données!B282 &amp; " " &amp;Données!A282 &amp; " " &amp; Données!E282 &amp; " " &amp; Données!F282 &amp; " " &amp; Données!G282)</f>
        <v/>
      </c>
      <c r="O324" s="49" t="str">
        <f t="shared" si="114"/>
        <v xml:space="preserve">  </v>
      </c>
      <c r="P324" s="49">
        <f t="shared" ref="P324:P387" si="115">P323+1</f>
        <v>323</v>
      </c>
    </row>
    <row r="325" spans="9:16" x14ac:dyDescent="0.15">
      <c r="I325" s="52" t="str">
        <f>Données!J283 &amp; ""</f>
        <v/>
      </c>
      <c r="J325" s="52" t="str">
        <f>Données!I283 &amp; ""</f>
        <v/>
      </c>
      <c r="K325" s="52" t="str">
        <f>Données!H283 &amp; ""</f>
        <v/>
      </c>
      <c r="L325" s="49" t="str">
        <f>Données!C283 &amp; " " &amp;Données!D283</f>
        <v xml:space="preserve"> </v>
      </c>
      <c r="M325" s="50" t="str">
        <f>Données!B283 &amp; " " &amp;Données!A283</f>
        <v xml:space="preserve"> </v>
      </c>
      <c r="N325" s="49" t="str">
        <f>TRIM(Données!B283 &amp; " " &amp;Données!A283 &amp; " " &amp; Données!E283 &amp; " " &amp; Données!F283 &amp; " " &amp; Données!G283)</f>
        <v/>
      </c>
      <c r="O325" s="49" t="str">
        <f t="shared" ref="O325:O388" si="116">L325&amp;M325</f>
        <v xml:space="preserve">  </v>
      </c>
      <c r="P325" s="49">
        <f t="shared" si="115"/>
        <v>324</v>
      </c>
    </row>
    <row r="326" spans="9:16" x14ac:dyDescent="0.15">
      <c r="I326" s="52" t="str">
        <f>Données!J284 &amp; ""</f>
        <v/>
      </c>
      <c r="J326" s="52" t="str">
        <f>Données!I284 &amp; ""</f>
        <v/>
      </c>
      <c r="K326" s="52" t="str">
        <f>Données!H284 &amp; ""</f>
        <v/>
      </c>
      <c r="L326" s="49" t="str">
        <f>Données!C284 &amp; " " &amp;Données!D284</f>
        <v xml:space="preserve"> </v>
      </c>
      <c r="M326" s="50" t="str">
        <f>Données!B284 &amp; " " &amp;Données!A284</f>
        <v xml:space="preserve"> </v>
      </c>
      <c r="N326" s="49" t="str">
        <f>TRIM(Données!B284 &amp; " " &amp;Données!A284 &amp; " " &amp; Données!E284 &amp; " " &amp; Données!F284 &amp; " " &amp; Données!G284)</f>
        <v/>
      </c>
      <c r="O326" s="49" t="str">
        <f t="shared" si="116"/>
        <v xml:space="preserve">  </v>
      </c>
      <c r="P326" s="49">
        <f t="shared" si="115"/>
        <v>325</v>
      </c>
    </row>
    <row r="327" spans="9:16" x14ac:dyDescent="0.15">
      <c r="I327" s="52" t="str">
        <f>Données!J285 &amp; ""</f>
        <v/>
      </c>
      <c r="J327" s="52" t="str">
        <f>Données!I285 &amp; ""</f>
        <v/>
      </c>
      <c r="K327" s="52" t="str">
        <f>Données!H285 &amp; ""</f>
        <v/>
      </c>
      <c r="L327" s="49" t="str">
        <f>Données!C285 &amp; " " &amp;Données!D285</f>
        <v xml:space="preserve"> </v>
      </c>
      <c r="M327" s="50" t="str">
        <f>Données!B285 &amp; " " &amp;Données!A285</f>
        <v xml:space="preserve"> </v>
      </c>
      <c r="N327" s="49" t="str">
        <f>TRIM(Données!B285 &amp; " " &amp;Données!A285 &amp; " " &amp; Données!E285 &amp; " " &amp; Données!F285 &amp; " " &amp; Données!G285)</f>
        <v/>
      </c>
      <c r="O327" s="49" t="str">
        <f t="shared" si="116"/>
        <v xml:space="preserve">  </v>
      </c>
      <c r="P327" s="49">
        <f t="shared" si="115"/>
        <v>326</v>
      </c>
    </row>
    <row r="328" spans="9:16" x14ac:dyDescent="0.15">
      <c r="I328" s="52" t="str">
        <f>Données!J286 &amp; ""</f>
        <v/>
      </c>
      <c r="J328" s="52" t="str">
        <f>Données!I286 &amp; ""</f>
        <v/>
      </c>
      <c r="K328" s="52" t="str">
        <f>Données!H286 &amp; ""</f>
        <v/>
      </c>
      <c r="L328" s="49" t="str">
        <f>Données!C286 &amp; " " &amp;Données!D286</f>
        <v xml:space="preserve"> </v>
      </c>
      <c r="M328" s="50" t="str">
        <f>Données!B286 &amp; " " &amp;Données!A286</f>
        <v xml:space="preserve"> </v>
      </c>
      <c r="N328" s="49" t="str">
        <f>TRIM(Données!B286 &amp; " " &amp;Données!A286 &amp; " " &amp; Données!E286 &amp; " " &amp; Données!F286 &amp; " " &amp; Données!G286)</f>
        <v/>
      </c>
      <c r="O328" s="49" t="str">
        <f t="shared" si="116"/>
        <v xml:space="preserve">  </v>
      </c>
      <c r="P328" s="49">
        <f t="shared" si="115"/>
        <v>327</v>
      </c>
    </row>
    <row r="329" spans="9:16" x14ac:dyDescent="0.15">
      <c r="I329" s="52" t="str">
        <f>Données!J287 &amp; ""</f>
        <v/>
      </c>
      <c r="J329" s="52" t="str">
        <f>Données!I287 &amp; ""</f>
        <v/>
      </c>
      <c r="K329" s="52" t="str">
        <f>Données!H287 &amp; ""</f>
        <v/>
      </c>
      <c r="L329" s="49" t="str">
        <f>Données!C287 &amp; " " &amp;Données!D287</f>
        <v xml:space="preserve"> </v>
      </c>
      <c r="M329" s="50" t="str">
        <f>Données!B287 &amp; " " &amp;Données!A287</f>
        <v xml:space="preserve"> </v>
      </c>
      <c r="N329" s="49" t="str">
        <f>TRIM(Données!B287 &amp; " " &amp;Données!A287 &amp; " " &amp; Données!E287 &amp; " " &amp; Données!F287 &amp; " " &amp; Données!G287)</f>
        <v/>
      </c>
      <c r="O329" s="49" t="str">
        <f t="shared" si="116"/>
        <v xml:space="preserve">  </v>
      </c>
      <c r="P329" s="49">
        <f t="shared" si="115"/>
        <v>328</v>
      </c>
    </row>
    <row r="330" spans="9:16" x14ac:dyDescent="0.15">
      <c r="I330" s="52" t="str">
        <f>Données!J288 &amp; ""</f>
        <v/>
      </c>
      <c r="J330" s="52" t="str">
        <f>Données!I288 &amp; ""</f>
        <v/>
      </c>
      <c r="K330" s="52" t="str">
        <f>Données!H288 &amp; ""</f>
        <v/>
      </c>
      <c r="L330" s="49" t="str">
        <f>Données!C288 &amp; " " &amp;Données!D288</f>
        <v xml:space="preserve"> </v>
      </c>
      <c r="M330" s="50" t="str">
        <f>Données!B288 &amp; " " &amp;Données!A288</f>
        <v xml:space="preserve"> </v>
      </c>
      <c r="N330" s="49" t="str">
        <f>TRIM(Données!B288 &amp; " " &amp;Données!A288 &amp; " " &amp; Données!E288 &amp; " " &amp; Données!F288 &amp; " " &amp; Données!G288)</f>
        <v/>
      </c>
      <c r="O330" s="49" t="str">
        <f t="shared" si="116"/>
        <v xml:space="preserve">  </v>
      </c>
      <c r="P330" s="49">
        <f t="shared" si="115"/>
        <v>329</v>
      </c>
    </row>
    <row r="331" spans="9:16" x14ac:dyDescent="0.15">
      <c r="I331" s="52" t="str">
        <f>Données!J289 &amp; ""</f>
        <v/>
      </c>
      <c r="J331" s="52" t="str">
        <f>Données!I289 &amp; ""</f>
        <v/>
      </c>
      <c r="K331" s="52" t="str">
        <f>Données!H289 &amp; ""</f>
        <v/>
      </c>
      <c r="L331" s="49" t="str">
        <f>Données!C289 &amp; " " &amp;Données!D289</f>
        <v xml:space="preserve"> </v>
      </c>
      <c r="M331" s="50" t="str">
        <f>Données!B289 &amp; " " &amp;Données!A289</f>
        <v xml:space="preserve"> </v>
      </c>
      <c r="N331" s="49" t="str">
        <f>TRIM(Données!B289 &amp; " " &amp;Données!A289 &amp; " " &amp; Données!E289 &amp; " " &amp; Données!F289 &amp; " " &amp; Données!G289)</f>
        <v/>
      </c>
      <c r="O331" s="49" t="str">
        <f t="shared" si="116"/>
        <v xml:space="preserve">  </v>
      </c>
      <c r="P331" s="49">
        <f t="shared" si="115"/>
        <v>330</v>
      </c>
    </row>
    <row r="332" spans="9:16" x14ac:dyDescent="0.15">
      <c r="I332" s="52" t="str">
        <f>Données!J290 &amp; ""</f>
        <v/>
      </c>
      <c r="J332" s="52" t="str">
        <f>Données!I290 &amp; ""</f>
        <v/>
      </c>
      <c r="K332" s="52" t="str">
        <f>Données!H290 &amp; ""</f>
        <v/>
      </c>
      <c r="L332" s="49" t="str">
        <f>Données!C290 &amp; " " &amp;Données!D290</f>
        <v xml:space="preserve"> </v>
      </c>
      <c r="M332" s="50" t="str">
        <f>Données!B290 &amp; " " &amp;Données!A290</f>
        <v xml:space="preserve"> </v>
      </c>
      <c r="N332" s="49" t="str">
        <f>TRIM(Données!B290 &amp; " " &amp;Données!A290 &amp; " " &amp; Données!E290 &amp; " " &amp; Données!F290 &amp; " " &amp; Données!G290)</f>
        <v/>
      </c>
      <c r="O332" s="49" t="str">
        <f t="shared" si="116"/>
        <v xml:space="preserve">  </v>
      </c>
      <c r="P332" s="49">
        <f t="shared" si="115"/>
        <v>331</v>
      </c>
    </row>
    <row r="333" spans="9:16" x14ac:dyDescent="0.15">
      <c r="I333" s="52" t="str">
        <f>Données!J291 &amp; ""</f>
        <v/>
      </c>
      <c r="J333" s="52" t="str">
        <f>Données!I291 &amp; ""</f>
        <v/>
      </c>
      <c r="K333" s="52" t="str">
        <f>Données!H291 &amp; ""</f>
        <v/>
      </c>
      <c r="L333" s="49" t="str">
        <f>Données!C291 &amp; " " &amp;Données!D291</f>
        <v xml:space="preserve"> </v>
      </c>
      <c r="M333" s="50" t="str">
        <f>Données!B291 &amp; " " &amp;Données!A291</f>
        <v xml:space="preserve"> </v>
      </c>
      <c r="N333" s="49" t="str">
        <f>TRIM(Données!B291 &amp; " " &amp;Données!A291 &amp; " " &amp; Données!E291 &amp; " " &amp; Données!F291 &amp; " " &amp; Données!G291)</f>
        <v/>
      </c>
      <c r="O333" s="49" t="str">
        <f t="shared" si="116"/>
        <v xml:space="preserve">  </v>
      </c>
      <c r="P333" s="49">
        <f t="shared" si="115"/>
        <v>332</v>
      </c>
    </row>
    <row r="334" spans="9:16" x14ac:dyDescent="0.15">
      <c r="I334" s="52" t="str">
        <f>Données!J292 &amp; ""</f>
        <v/>
      </c>
      <c r="J334" s="52" t="str">
        <f>Données!I292 &amp; ""</f>
        <v/>
      </c>
      <c r="K334" s="52" t="str">
        <f>Données!H292 &amp; ""</f>
        <v/>
      </c>
      <c r="L334" s="49" t="str">
        <f>Données!C292 &amp; " " &amp;Données!D292</f>
        <v xml:space="preserve"> </v>
      </c>
      <c r="M334" s="50" t="str">
        <f>Données!B292 &amp; " " &amp;Données!A292</f>
        <v xml:space="preserve"> </v>
      </c>
      <c r="N334" s="49" t="str">
        <f>TRIM(Données!B292 &amp; " " &amp;Données!A292 &amp; " " &amp; Données!E292 &amp; " " &amp; Données!F292 &amp; " " &amp; Données!G292)</f>
        <v/>
      </c>
      <c r="O334" s="49" t="str">
        <f t="shared" si="116"/>
        <v xml:space="preserve">  </v>
      </c>
      <c r="P334" s="49">
        <f t="shared" si="115"/>
        <v>333</v>
      </c>
    </row>
    <row r="335" spans="9:16" x14ac:dyDescent="0.15">
      <c r="I335" s="52" t="str">
        <f>Données!J293 &amp; ""</f>
        <v/>
      </c>
      <c r="J335" s="52" t="str">
        <f>Données!I293 &amp; ""</f>
        <v/>
      </c>
      <c r="K335" s="52" t="str">
        <f>Données!H293 &amp; ""</f>
        <v/>
      </c>
      <c r="L335" s="49" t="str">
        <f>Données!C293 &amp; " " &amp;Données!D293</f>
        <v xml:space="preserve"> </v>
      </c>
      <c r="M335" s="50" t="str">
        <f>Données!B293 &amp; " " &amp;Données!A293</f>
        <v xml:space="preserve"> </v>
      </c>
      <c r="N335" s="49" t="str">
        <f>TRIM(Données!B293 &amp; " " &amp;Données!A293 &amp; " " &amp; Données!E293 &amp; " " &amp; Données!F293 &amp; " " &amp; Données!G293)</f>
        <v/>
      </c>
      <c r="O335" s="49" t="str">
        <f t="shared" si="116"/>
        <v xml:space="preserve">  </v>
      </c>
      <c r="P335" s="49">
        <f t="shared" si="115"/>
        <v>334</v>
      </c>
    </row>
    <row r="336" spans="9:16" x14ac:dyDescent="0.15">
      <c r="I336" s="52" t="str">
        <f>Données!J294 &amp; ""</f>
        <v/>
      </c>
      <c r="J336" s="52" t="str">
        <f>Données!I294 &amp; ""</f>
        <v/>
      </c>
      <c r="K336" s="52" t="str">
        <f>Données!H294 &amp; ""</f>
        <v/>
      </c>
      <c r="L336" s="49" t="str">
        <f>Données!C294 &amp; " " &amp;Données!D294</f>
        <v xml:space="preserve"> </v>
      </c>
      <c r="M336" s="50" t="str">
        <f>Données!B294 &amp; " " &amp;Données!A294</f>
        <v xml:space="preserve"> </v>
      </c>
      <c r="N336" s="49" t="str">
        <f>TRIM(Données!B294 &amp; " " &amp;Données!A294 &amp; " " &amp; Données!E294 &amp; " " &amp; Données!F294 &amp; " " &amp; Données!G294)</f>
        <v/>
      </c>
      <c r="O336" s="49" t="str">
        <f t="shared" si="116"/>
        <v xml:space="preserve">  </v>
      </c>
      <c r="P336" s="49">
        <f t="shared" si="115"/>
        <v>335</v>
      </c>
    </row>
    <row r="337" spans="9:16" x14ac:dyDescent="0.15">
      <c r="I337" s="52" t="str">
        <f>Données!J295 &amp; ""</f>
        <v/>
      </c>
      <c r="J337" s="52" t="str">
        <f>Données!I295 &amp; ""</f>
        <v/>
      </c>
      <c r="K337" s="52" t="str">
        <f>Données!H295 &amp; ""</f>
        <v/>
      </c>
      <c r="L337" s="49" t="str">
        <f>Données!C295 &amp; " " &amp;Données!D295</f>
        <v xml:space="preserve"> </v>
      </c>
      <c r="M337" s="50" t="str">
        <f>Données!B295 &amp; " " &amp;Données!A295</f>
        <v xml:space="preserve"> </v>
      </c>
      <c r="N337" s="49" t="str">
        <f>TRIM(Données!B295 &amp; " " &amp;Données!A295 &amp; " " &amp; Données!E295 &amp; " " &amp; Données!F295 &amp; " " &amp; Données!G295)</f>
        <v/>
      </c>
      <c r="O337" s="49" t="str">
        <f t="shared" si="116"/>
        <v xml:space="preserve">  </v>
      </c>
      <c r="P337" s="49">
        <f t="shared" si="115"/>
        <v>336</v>
      </c>
    </row>
    <row r="338" spans="9:16" x14ac:dyDescent="0.15">
      <c r="I338" s="52" t="str">
        <f>Données!J296 &amp; ""</f>
        <v/>
      </c>
      <c r="J338" s="52" t="str">
        <f>Données!I296 &amp; ""</f>
        <v/>
      </c>
      <c r="K338" s="52" t="str">
        <f>Données!H296 &amp; ""</f>
        <v/>
      </c>
      <c r="L338" s="49" t="str">
        <f>Données!C296 &amp; " " &amp;Données!D296</f>
        <v xml:space="preserve"> </v>
      </c>
      <c r="M338" s="50" t="str">
        <f>Données!B296 &amp; " " &amp;Données!A296</f>
        <v xml:space="preserve"> </v>
      </c>
      <c r="N338" s="49" t="str">
        <f>TRIM(Données!B296 &amp; " " &amp;Données!A296 &amp; " " &amp; Données!E296 &amp; " " &amp; Données!F296 &amp; " " &amp; Données!G296)</f>
        <v/>
      </c>
      <c r="O338" s="49" t="str">
        <f t="shared" si="116"/>
        <v xml:space="preserve">  </v>
      </c>
      <c r="P338" s="49">
        <f t="shared" si="115"/>
        <v>337</v>
      </c>
    </row>
    <row r="339" spans="9:16" x14ac:dyDescent="0.15">
      <c r="I339" s="52" t="str">
        <f>Données!J297 &amp; ""</f>
        <v/>
      </c>
      <c r="J339" s="52" t="str">
        <f>Données!I297 &amp; ""</f>
        <v/>
      </c>
      <c r="K339" s="52" t="str">
        <f>Données!H297 &amp; ""</f>
        <v/>
      </c>
      <c r="L339" s="49" t="str">
        <f>Données!C297 &amp; " " &amp;Données!D297</f>
        <v xml:space="preserve"> </v>
      </c>
      <c r="M339" s="50" t="str">
        <f>Données!B297 &amp; " " &amp;Données!A297</f>
        <v xml:space="preserve"> </v>
      </c>
      <c r="N339" s="49" t="str">
        <f>TRIM(Données!B297 &amp; " " &amp;Données!A297 &amp; " " &amp; Données!E297 &amp; " " &amp; Données!F297 &amp; " " &amp; Données!G297)</f>
        <v/>
      </c>
      <c r="O339" s="49" t="str">
        <f t="shared" si="116"/>
        <v xml:space="preserve">  </v>
      </c>
      <c r="P339" s="49">
        <f t="shared" si="115"/>
        <v>338</v>
      </c>
    </row>
    <row r="340" spans="9:16" x14ac:dyDescent="0.15">
      <c r="I340" s="52" t="str">
        <f>Données!J298 &amp; ""</f>
        <v/>
      </c>
      <c r="J340" s="52" t="str">
        <f>Données!I298 &amp; ""</f>
        <v/>
      </c>
      <c r="K340" s="52" t="str">
        <f>Données!H298 &amp; ""</f>
        <v/>
      </c>
      <c r="L340" s="49" t="str">
        <f>Données!C298 &amp; " " &amp;Données!D298</f>
        <v xml:space="preserve"> </v>
      </c>
      <c r="M340" s="50" t="str">
        <f>Données!B298 &amp; " " &amp;Données!A298</f>
        <v xml:space="preserve"> </v>
      </c>
      <c r="N340" s="49" t="str">
        <f>TRIM(Données!B298 &amp; " " &amp;Données!A298 &amp; " " &amp; Données!E298 &amp; " " &amp; Données!F298 &amp; " " &amp; Données!G298)</f>
        <v/>
      </c>
      <c r="O340" s="49" t="str">
        <f t="shared" si="116"/>
        <v xml:space="preserve">  </v>
      </c>
      <c r="P340" s="49">
        <f t="shared" si="115"/>
        <v>339</v>
      </c>
    </row>
    <row r="341" spans="9:16" x14ac:dyDescent="0.15">
      <c r="I341" s="52" t="str">
        <f>Données!J299 &amp; ""</f>
        <v/>
      </c>
      <c r="J341" s="52" t="str">
        <f>Données!I299 &amp; ""</f>
        <v/>
      </c>
      <c r="K341" s="52" t="str">
        <f>Données!H299 &amp; ""</f>
        <v/>
      </c>
      <c r="L341" s="49" t="str">
        <f>Données!C299 &amp; " " &amp;Données!D299</f>
        <v xml:space="preserve"> </v>
      </c>
      <c r="M341" s="50" t="str">
        <f>Données!B299 &amp; " " &amp;Données!A299</f>
        <v xml:space="preserve"> </v>
      </c>
      <c r="N341" s="49" t="str">
        <f>TRIM(Données!B299 &amp; " " &amp;Données!A299 &amp; " " &amp; Données!E299 &amp; " " &amp; Données!F299 &amp; " " &amp; Données!G299)</f>
        <v/>
      </c>
      <c r="O341" s="49" t="str">
        <f t="shared" si="116"/>
        <v xml:space="preserve">  </v>
      </c>
      <c r="P341" s="49">
        <f t="shared" si="115"/>
        <v>340</v>
      </c>
    </row>
    <row r="342" spans="9:16" x14ac:dyDescent="0.15">
      <c r="I342" s="52" t="str">
        <f>Données!J300 &amp; ""</f>
        <v/>
      </c>
      <c r="J342" s="52" t="str">
        <f>Données!I300 &amp; ""</f>
        <v/>
      </c>
      <c r="K342" s="52" t="str">
        <f>Données!H300 &amp; ""</f>
        <v/>
      </c>
      <c r="L342" s="49" t="str">
        <f>Données!C300 &amp; " " &amp;Données!D300</f>
        <v xml:space="preserve"> </v>
      </c>
      <c r="M342" s="50" t="str">
        <f>Données!B300 &amp; " " &amp;Données!A300</f>
        <v xml:space="preserve"> </v>
      </c>
      <c r="N342" s="49" t="str">
        <f>TRIM(Données!B300 &amp; " " &amp;Données!A300 &amp; " " &amp; Données!E300 &amp; " " &amp; Données!F300 &amp; " " &amp; Données!G300)</f>
        <v/>
      </c>
      <c r="O342" s="49" t="str">
        <f t="shared" si="116"/>
        <v xml:space="preserve">  </v>
      </c>
      <c r="P342" s="49">
        <f t="shared" si="115"/>
        <v>341</v>
      </c>
    </row>
    <row r="343" spans="9:16" x14ac:dyDescent="0.15">
      <c r="I343" s="52" t="str">
        <f>Données!J301 &amp; ""</f>
        <v/>
      </c>
      <c r="J343" s="52" t="str">
        <f>Données!I301 &amp; ""</f>
        <v/>
      </c>
      <c r="K343" s="52" t="str">
        <f>Données!H301 &amp; ""</f>
        <v/>
      </c>
      <c r="L343" s="49" t="str">
        <f>Données!C301 &amp; " " &amp;Données!D301</f>
        <v xml:space="preserve"> </v>
      </c>
      <c r="M343" s="50" t="str">
        <f>Données!B301 &amp; " " &amp;Données!A301</f>
        <v xml:space="preserve"> </v>
      </c>
      <c r="N343" s="49" t="str">
        <f>TRIM(Données!B301 &amp; " " &amp;Données!A301 &amp; " " &amp; Données!E301 &amp; " " &amp; Données!F301 &amp; " " &amp; Données!G301)</f>
        <v/>
      </c>
      <c r="O343" s="49" t="str">
        <f t="shared" si="116"/>
        <v xml:space="preserve">  </v>
      </c>
      <c r="P343" s="49">
        <f t="shared" si="115"/>
        <v>342</v>
      </c>
    </row>
    <row r="344" spans="9:16" x14ac:dyDescent="0.15">
      <c r="I344" s="52" t="str">
        <f>Données!J302 &amp; ""</f>
        <v/>
      </c>
      <c r="J344" s="52" t="str">
        <f>Données!I302 &amp; ""</f>
        <v/>
      </c>
      <c r="K344" s="52" t="str">
        <f>Données!H302 &amp; ""</f>
        <v/>
      </c>
      <c r="L344" s="49" t="str">
        <f>Données!C302 &amp; " " &amp;Données!D302</f>
        <v xml:space="preserve"> </v>
      </c>
      <c r="M344" s="50" t="str">
        <f>Données!B302 &amp; " " &amp;Données!A302</f>
        <v xml:space="preserve"> </v>
      </c>
      <c r="N344" s="49" t="str">
        <f>TRIM(Données!B302 &amp; " " &amp;Données!A302 &amp; " " &amp; Données!E302 &amp; " " &amp; Données!F302 &amp; " " &amp; Données!G302)</f>
        <v/>
      </c>
      <c r="O344" s="49" t="str">
        <f t="shared" si="116"/>
        <v xml:space="preserve">  </v>
      </c>
      <c r="P344" s="49">
        <f t="shared" si="115"/>
        <v>343</v>
      </c>
    </row>
    <row r="345" spans="9:16" x14ac:dyDescent="0.15">
      <c r="I345" s="52" t="str">
        <f>Données!J303 &amp; ""</f>
        <v/>
      </c>
      <c r="J345" s="52" t="str">
        <f>Données!I303 &amp; ""</f>
        <v/>
      </c>
      <c r="K345" s="52" t="str">
        <f>Données!H303 &amp; ""</f>
        <v/>
      </c>
      <c r="L345" s="49" t="str">
        <f>Données!C303 &amp; " " &amp;Données!D303</f>
        <v xml:space="preserve"> </v>
      </c>
      <c r="M345" s="50" t="str">
        <f>Données!B303 &amp; " " &amp;Données!A303</f>
        <v xml:space="preserve"> </v>
      </c>
      <c r="N345" s="49" t="str">
        <f>TRIM(Données!B303 &amp; " " &amp;Données!A303 &amp; " " &amp; Données!E303 &amp; " " &amp; Données!F303 &amp; " " &amp; Données!G303)</f>
        <v/>
      </c>
      <c r="O345" s="49" t="str">
        <f t="shared" si="116"/>
        <v xml:space="preserve">  </v>
      </c>
      <c r="P345" s="49">
        <f t="shared" si="115"/>
        <v>344</v>
      </c>
    </row>
    <row r="346" spans="9:16" x14ac:dyDescent="0.15">
      <c r="I346" s="52" t="str">
        <f>Données!J304 &amp; ""</f>
        <v/>
      </c>
      <c r="J346" s="52" t="str">
        <f>Données!I304 &amp; ""</f>
        <v/>
      </c>
      <c r="K346" s="52" t="str">
        <f>Données!H304 &amp; ""</f>
        <v/>
      </c>
      <c r="L346" s="49" t="str">
        <f>Données!C304 &amp; " " &amp;Données!D304</f>
        <v xml:space="preserve"> </v>
      </c>
      <c r="M346" s="50" t="str">
        <f>Données!B304 &amp; " " &amp;Données!A304</f>
        <v xml:space="preserve"> </v>
      </c>
      <c r="N346" s="49" t="str">
        <f>TRIM(Données!B304 &amp; " " &amp;Données!A304 &amp; " " &amp; Données!E304 &amp; " " &amp; Données!F304 &amp; " " &amp; Données!G304)</f>
        <v/>
      </c>
      <c r="O346" s="49" t="str">
        <f t="shared" si="116"/>
        <v xml:space="preserve">  </v>
      </c>
      <c r="P346" s="49">
        <f t="shared" si="115"/>
        <v>345</v>
      </c>
    </row>
    <row r="347" spans="9:16" x14ac:dyDescent="0.15">
      <c r="I347" s="52" t="str">
        <f>Données!J305 &amp; ""</f>
        <v/>
      </c>
      <c r="J347" s="52" t="str">
        <f>Données!I305 &amp; ""</f>
        <v/>
      </c>
      <c r="K347" s="52" t="str">
        <f>Données!H305 &amp; ""</f>
        <v/>
      </c>
      <c r="L347" s="49" t="str">
        <f>Données!C305 &amp; " " &amp;Données!D305</f>
        <v xml:space="preserve"> </v>
      </c>
      <c r="M347" s="50" t="str">
        <f>Données!B305 &amp; " " &amp;Données!A305</f>
        <v xml:space="preserve"> </v>
      </c>
      <c r="N347" s="49" t="str">
        <f>TRIM(Données!B305 &amp; " " &amp;Données!A305 &amp; " " &amp; Données!E305 &amp; " " &amp; Données!F305 &amp; " " &amp; Données!G305)</f>
        <v/>
      </c>
      <c r="O347" s="49" t="str">
        <f t="shared" si="116"/>
        <v xml:space="preserve">  </v>
      </c>
      <c r="P347" s="49">
        <f t="shared" si="115"/>
        <v>346</v>
      </c>
    </row>
    <row r="348" spans="9:16" x14ac:dyDescent="0.15">
      <c r="I348" s="52" t="str">
        <f>Données!J306 &amp; ""</f>
        <v/>
      </c>
      <c r="J348" s="52" t="str">
        <f>Données!I306 &amp; ""</f>
        <v/>
      </c>
      <c r="K348" s="52" t="str">
        <f>Données!H306 &amp; ""</f>
        <v/>
      </c>
      <c r="L348" s="49" t="str">
        <f>Données!C306 &amp; " " &amp;Données!D306</f>
        <v xml:space="preserve"> </v>
      </c>
      <c r="M348" s="50" t="str">
        <f>Données!B306 &amp; " " &amp;Données!A306</f>
        <v xml:space="preserve"> </v>
      </c>
      <c r="N348" s="49" t="str">
        <f>TRIM(Données!B306 &amp; " " &amp;Données!A306 &amp; " " &amp; Données!E306 &amp; " " &amp; Données!F306 &amp; " " &amp; Données!G306)</f>
        <v/>
      </c>
      <c r="O348" s="49" t="str">
        <f t="shared" si="116"/>
        <v xml:space="preserve">  </v>
      </c>
      <c r="P348" s="49">
        <f t="shared" si="115"/>
        <v>347</v>
      </c>
    </row>
    <row r="349" spans="9:16" x14ac:dyDescent="0.15">
      <c r="I349" s="52" t="str">
        <f>Données!J307 &amp; ""</f>
        <v/>
      </c>
      <c r="J349" s="52" t="str">
        <f>Données!I307 &amp; ""</f>
        <v/>
      </c>
      <c r="K349" s="52" t="str">
        <f>Données!H307 &amp; ""</f>
        <v/>
      </c>
      <c r="L349" s="49" t="str">
        <f>Données!C307 &amp; " " &amp;Données!D307</f>
        <v xml:space="preserve"> </v>
      </c>
      <c r="M349" s="50" t="str">
        <f>Données!B307 &amp; " " &amp;Données!A307</f>
        <v xml:space="preserve"> </v>
      </c>
      <c r="N349" s="49" t="str">
        <f>TRIM(Données!B307 &amp; " " &amp;Données!A307 &amp; " " &amp; Données!E307 &amp; " " &amp; Données!F307 &amp; " " &amp; Données!G307)</f>
        <v/>
      </c>
      <c r="O349" s="49" t="str">
        <f t="shared" si="116"/>
        <v xml:space="preserve">  </v>
      </c>
      <c r="P349" s="49">
        <f t="shared" si="115"/>
        <v>348</v>
      </c>
    </row>
    <row r="350" spans="9:16" x14ac:dyDescent="0.15">
      <c r="I350" s="52" t="str">
        <f>Données!J308 &amp; ""</f>
        <v/>
      </c>
      <c r="J350" s="52" t="str">
        <f>Données!I308 &amp; ""</f>
        <v/>
      </c>
      <c r="K350" s="52" t="str">
        <f>Données!H308 &amp; ""</f>
        <v/>
      </c>
      <c r="L350" s="49" t="str">
        <f>Données!C308 &amp; " " &amp;Données!D308</f>
        <v xml:space="preserve"> </v>
      </c>
      <c r="M350" s="50" t="str">
        <f>Données!B308 &amp; " " &amp;Données!A308</f>
        <v xml:space="preserve"> </v>
      </c>
      <c r="N350" s="49" t="str">
        <f>TRIM(Données!B308 &amp; " " &amp;Données!A308 &amp; " " &amp; Données!E308 &amp; " " &amp; Données!F308 &amp; " " &amp; Données!G308)</f>
        <v/>
      </c>
      <c r="O350" s="49" t="str">
        <f t="shared" si="116"/>
        <v xml:space="preserve">  </v>
      </c>
      <c r="P350" s="49">
        <f t="shared" si="115"/>
        <v>349</v>
      </c>
    </row>
    <row r="351" spans="9:16" x14ac:dyDescent="0.15">
      <c r="I351" s="52" t="str">
        <f>Données!J309 &amp; ""</f>
        <v/>
      </c>
      <c r="J351" s="52" t="str">
        <f>Données!I309 &amp; ""</f>
        <v/>
      </c>
      <c r="K351" s="52" t="str">
        <f>Données!H309 &amp; ""</f>
        <v/>
      </c>
      <c r="L351" s="49" t="str">
        <f>Données!C309 &amp; " " &amp;Données!D309</f>
        <v xml:space="preserve"> </v>
      </c>
      <c r="M351" s="50" t="str">
        <f>Données!B309 &amp; " " &amp;Données!A309</f>
        <v xml:space="preserve"> </v>
      </c>
      <c r="N351" s="49" t="str">
        <f>TRIM(Données!B309 &amp; " " &amp;Données!A309 &amp; " " &amp; Données!E309 &amp; " " &amp; Données!F309 &amp; " " &amp; Données!G309)</f>
        <v/>
      </c>
      <c r="O351" s="49" t="str">
        <f t="shared" si="116"/>
        <v xml:space="preserve">  </v>
      </c>
      <c r="P351" s="49">
        <f t="shared" si="115"/>
        <v>350</v>
      </c>
    </row>
    <row r="352" spans="9:16" x14ac:dyDescent="0.15">
      <c r="I352" s="52" t="str">
        <f>Données!J310 &amp; ""</f>
        <v/>
      </c>
      <c r="J352" s="52" t="str">
        <f>Données!I310 &amp; ""</f>
        <v/>
      </c>
      <c r="K352" s="52" t="str">
        <f>Données!H310 &amp; ""</f>
        <v/>
      </c>
      <c r="L352" s="49" t="str">
        <f>Données!C310 &amp; " " &amp;Données!D310</f>
        <v xml:space="preserve"> </v>
      </c>
      <c r="M352" s="50" t="str">
        <f>Données!B310 &amp; " " &amp;Données!A310</f>
        <v xml:space="preserve"> </v>
      </c>
      <c r="N352" s="49" t="str">
        <f>TRIM(Données!B310 &amp; " " &amp;Données!A310 &amp; " " &amp; Données!E310 &amp; " " &amp; Données!F310 &amp; " " &amp; Données!G310)</f>
        <v/>
      </c>
      <c r="O352" s="49" t="str">
        <f t="shared" si="116"/>
        <v xml:space="preserve">  </v>
      </c>
      <c r="P352" s="49">
        <f t="shared" si="115"/>
        <v>351</v>
      </c>
    </row>
    <row r="353" spans="9:16" x14ac:dyDescent="0.15">
      <c r="I353" s="52" t="str">
        <f>Données!J311 &amp; ""</f>
        <v/>
      </c>
      <c r="J353" s="52" t="str">
        <f>Données!I311 &amp; ""</f>
        <v/>
      </c>
      <c r="K353" s="52" t="str">
        <f>Données!H311 &amp; ""</f>
        <v/>
      </c>
      <c r="L353" s="49" t="str">
        <f>Données!C311 &amp; " " &amp;Données!D311</f>
        <v xml:space="preserve"> </v>
      </c>
      <c r="M353" s="50" t="str">
        <f>Données!B311 &amp; " " &amp;Données!A311</f>
        <v xml:space="preserve"> </v>
      </c>
      <c r="N353" s="49" t="str">
        <f>TRIM(Données!B311 &amp; " " &amp;Données!A311 &amp; " " &amp; Données!E311 &amp; " " &amp; Données!F311 &amp; " " &amp; Données!G311)</f>
        <v/>
      </c>
      <c r="O353" s="49" t="str">
        <f t="shared" si="116"/>
        <v xml:space="preserve">  </v>
      </c>
      <c r="P353" s="49">
        <f t="shared" si="115"/>
        <v>352</v>
      </c>
    </row>
    <row r="354" spans="9:16" x14ac:dyDescent="0.15">
      <c r="I354" s="52" t="str">
        <f>Données!J312 &amp; ""</f>
        <v/>
      </c>
      <c r="J354" s="52" t="str">
        <f>Données!I312 &amp; ""</f>
        <v/>
      </c>
      <c r="K354" s="52" t="str">
        <f>Données!H312 &amp; ""</f>
        <v/>
      </c>
      <c r="L354" s="49" t="str">
        <f>Données!C312 &amp; " " &amp;Données!D312</f>
        <v xml:space="preserve"> </v>
      </c>
      <c r="M354" s="50" t="str">
        <f>Données!B312 &amp; " " &amp;Données!A312</f>
        <v xml:space="preserve"> </v>
      </c>
      <c r="N354" s="49" t="str">
        <f>TRIM(Données!B312 &amp; " " &amp;Données!A312 &amp; " " &amp; Données!E312 &amp; " " &amp; Données!F312 &amp; " " &amp; Données!G312)</f>
        <v/>
      </c>
      <c r="O354" s="49" t="str">
        <f t="shared" si="116"/>
        <v xml:space="preserve">  </v>
      </c>
      <c r="P354" s="49">
        <f t="shared" si="115"/>
        <v>353</v>
      </c>
    </row>
    <row r="355" spans="9:16" x14ac:dyDescent="0.15">
      <c r="I355" s="52" t="str">
        <f>Données!J313 &amp; ""</f>
        <v/>
      </c>
      <c r="J355" s="52" t="str">
        <f>Données!I313 &amp; ""</f>
        <v/>
      </c>
      <c r="K355" s="52" t="str">
        <f>Données!H313 &amp; ""</f>
        <v/>
      </c>
      <c r="L355" s="49" t="str">
        <f>Données!C313 &amp; " " &amp;Données!D313</f>
        <v xml:space="preserve"> </v>
      </c>
      <c r="M355" s="50" t="str">
        <f>Données!B313 &amp; " " &amp;Données!A313</f>
        <v xml:space="preserve"> </v>
      </c>
      <c r="N355" s="49" t="str">
        <f>TRIM(Données!B313 &amp; " " &amp;Données!A313 &amp; " " &amp; Données!E313 &amp; " " &amp; Données!F313 &amp; " " &amp; Données!G313)</f>
        <v/>
      </c>
      <c r="O355" s="49" t="str">
        <f t="shared" si="116"/>
        <v xml:space="preserve">  </v>
      </c>
      <c r="P355" s="49">
        <f t="shared" si="115"/>
        <v>354</v>
      </c>
    </row>
    <row r="356" spans="9:16" x14ac:dyDescent="0.15">
      <c r="I356" s="52" t="str">
        <f>Données!J314 &amp; ""</f>
        <v/>
      </c>
      <c r="J356" s="52" t="str">
        <f>Données!I314 &amp; ""</f>
        <v/>
      </c>
      <c r="K356" s="52" t="str">
        <f>Données!H314 &amp; ""</f>
        <v/>
      </c>
      <c r="L356" s="49" t="str">
        <f>Données!C314 &amp; " " &amp;Données!D314</f>
        <v xml:space="preserve"> </v>
      </c>
      <c r="M356" s="50" t="str">
        <f>Données!B314 &amp; " " &amp;Données!A314</f>
        <v xml:space="preserve"> </v>
      </c>
      <c r="N356" s="49" t="str">
        <f>TRIM(Données!B314 &amp; " " &amp;Données!A314 &amp; " " &amp; Données!E314 &amp; " " &amp; Données!F314 &amp; " " &amp; Données!G314)</f>
        <v/>
      </c>
      <c r="O356" s="49" t="str">
        <f t="shared" si="116"/>
        <v xml:space="preserve">  </v>
      </c>
      <c r="P356" s="49">
        <f t="shared" si="115"/>
        <v>355</v>
      </c>
    </row>
    <row r="357" spans="9:16" x14ac:dyDescent="0.15">
      <c r="I357" s="52" t="str">
        <f>Données!J315 &amp; ""</f>
        <v/>
      </c>
      <c r="J357" s="52" t="str">
        <f>Données!I315 &amp; ""</f>
        <v/>
      </c>
      <c r="K357" s="52" t="str">
        <f>Données!H315 &amp; ""</f>
        <v/>
      </c>
      <c r="L357" s="49" t="str">
        <f>Données!C315 &amp; " " &amp;Données!D315</f>
        <v xml:space="preserve"> </v>
      </c>
      <c r="M357" s="50" t="str">
        <f>Données!B315 &amp; " " &amp;Données!A315</f>
        <v xml:space="preserve"> </v>
      </c>
      <c r="N357" s="49" t="str">
        <f>TRIM(Données!B315 &amp; " " &amp;Données!A315 &amp; " " &amp; Données!E315 &amp; " " &amp; Données!F315 &amp; " " &amp; Données!G315)</f>
        <v/>
      </c>
      <c r="O357" s="49" t="str">
        <f t="shared" si="116"/>
        <v xml:space="preserve">  </v>
      </c>
      <c r="P357" s="49">
        <f t="shared" si="115"/>
        <v>356</v>
      </c>
    </row>
    <row r="358" spans="9:16" x14ac:dyDescent="0.15">
      <c r="I358" s="52" t="str">
        <f>Données!J316 &amp; ""</f>
        <v/>
      </c>
      <c r="J358" s="52" t="str">
        <f>Données!I316 &amp; ""</f>
        <v/>
      </c>
      <c r="K358" s="52" t="str">
        <f>Données!H316 &amp; ""</f>
        <v/>
      </c>
      <c r="L358" s="49" t="str">
        <f>Données!C316 &amp; " " &amp;Données!D316</f>
        <v xml:space="preserve"> </v>
      </c>
      <c r="M358" s="50" t="str">
        <f>Données!B316 &amp; " " &amp;Données!A316</f>
        <v xml:space="preserve"> </v>
      </c>
      <c r="N358" s="49" t="str">
        <f>TRIM(Données!B316 &amp; " " &amp;Données!A316 &amp; " " &amp; Données!E316 &amp; " " &amp; Données!F316 &amp; " " &amp; Données!G316)</f>
        <v/>
      </c>
      <c r="O358" s="49" t="str">
        <f t="shared" si="116"/>
        <v xml:space="preserve">  </v>
      </c>
      <c r="P358" s="49">
        <f t="shared" si="115"/>
        <v>357</v>
      </c>
    </row>
    <row r="359" spans="9:16" x14ac:dyDescent="0.15">
      <c r="I359" s="52" t="str">
        <f>Données!J317 &amp; ""</f>
        <v/>
      </c>
      <c r="J359" s="52" t="str">
        <f>Données!I317 &amp; ""</f>
        <v/>
      </c>
      <c r="K359" s="52" t="str">
        <f>Données!H317 &amp; ""</f>
        <v/>
      </c>
      <c r="L359" s="49" t="str">
        <f>Données!C317 &amp; " " &amp;Données!D317</f>
        <v xml:space="preserve"> </v>
      </c>
      <c r="M359" s="50" t="str">
        <f>Données!B317 &amp; " " &amp;Données!A317</f>
        <v xml:space="preserve"> </v>
      </c>
      <c r="N359" s="49" t="str">
        <f>TRIM(Données!B317 &amp; " " &amp;Données!A317 &amp; " " &amp; Données!E317 &amp; " " &amp; Données!F317 &amp; " " &amp; Données!G317)</f>
        <v/>
      </c>
      <c r="O359" s="49" t="str">
        <f t="shared" si="116"/>
        <v xml:space="preserve">  </v>
      </c>
      <c r="P359" s="49">
        <f t="shared" si="115"/>
        <v>358</v>
      </c>
    </row>
    <row r="360" spans="9:16" x14ac:dyDescent="0.15">
      <c r="I360" s="52" t="str">
        <f>Données!J318 &amp; ""</f>
        <v/>
      </c>
      <c r="J360" s="52" t="str">
        <f>Données!I318 &amp; ""</f>
        <v/>
      </c>
      <c r="K360" s="52" t="str">
        <f>Données!H318 &amp; ""</f>
        <v/>
      </c>
      <c r="L360" s="49" t="str">
        <f>Données!C318 &amp; " " &amp;Données!D318</f>
        <v xml:space="preserve"> </v>
      </c>
      <c r="M360" s="50" t="str">
        <f>Données!B318 &amp; " " &amp;Données!A318</f>
        <v xml:space="preserve"> </v>
      </c>
      <c r="N360" s="49" t="str">
        <f>TRIM(Données!B318 &amp; " " &amp;Données!A318 &amp; " " &amp; Données!E318 &amp; " " &amp; Données!F318 &amp; " " &amp; Données!G318)</f>
        <v/>
      </c>
      <c r="O360" s="49" t="str">
        <f t="shared" si="116"/>
        <v xml:space="preserve">  </v>
      </c>
      <c r="P360" s="49">
        <f t="shared" si="115"/>
        <v>359</v>
      </c>
    </row>
    <row r="361" spans="9:16" x14ac:dyDescent="0.15">
      <c r="I361" s="52" t="str">
        <f>Données!J319 &amp; ""</f>
        <v/>
      </c>
      <c r="J361" s="52" t="str">
        <f>Données!I319 &amp; ""</f>
        <v/>
      </c>
      <c r="K361" s="52" t="str">
        <f>Données!H319 &amp; ""</f>
        <v/>
      </c>
      <c r="L361" s="49" t="str">
        <f>Données!C319 &amp; " " &amp;Données!D319</f>
        <v xml:space="preserve"> </v>
      </c>
      <c r="M361" s="50" t="str">
        <f>Données!B319 &amp; " " &amp;Données!A319</f>
        <v xml:space="preserve"> </v>
      </c>
      <c r="N361" s="49" t="str">
        <f>TRIM(Données!B319 &amp; " " &amp;Données!A319 &amp; " " &amp; Données!E319 &amp; " " &amp; Données!F319 &amp; " " &amp; Données!G319)</f>
        <v/>
      </c>
      <c r="O361" s="49" t="str">
        <f t="shared" si="116"/>
        <v xml:space="preserve">  </v>
      </c>
      <c r="P361" s="49">
        <f t="shared" si="115"/>
        <v>360</v>
      </c>
    </row>
    <row r="362" spans="9:16" x14ac:dyDescent="0.15">
      <c r="I362" s="52" t="str">
        <f>Données!J320 &amp; ""</f>
        <v/>
      </c>
      <c r="J362" s="52" t="str">
        <f>Données!I320 &amp; ""</f>
        <v/>
      </c>
      <c r="K362" s="52" t="str">
        <f>Données!H320 &amp; ""</f>
        <v/>
      </c>
      <c r="L362" s="49" t="str">
        <f>Données!C320 &amp; " " &amp;Données!D320</f>
        <v xml:space="preserve"> </v>
      </c>
      <c r="M362" s="50" t="str">
        <f>Données!B320 &amp; " " &amp;Données!A320</f>
        <v xml:space="preserve"> </v>
      </c>
      <c r="N362" s="49" t="str">
        <f>TRIM(Données!B320 &amp; " " &amp;Données!A320 &amp; " " &amp; Données!E320 &amp; " " &amp; Données!F320 &amp; " " &amp; Données!G320)</f>
        <v/>
      </c>
      <c r="O362" s="49" t="str">
        <f t="shared" si="116"/>
        <v xml:space="preserve">  </v>
      </c>
      <c r="P362" s="49">
        <f t="shared" si="115"/>
        <v>361</v>
      </c>
    </row>
    <row r="363" spans="9:16" x14ac:dyDescent="0.15">
      <c r="I363" s="52" t="str">
        <f>Données!J321 &amp; ""</f>
        <v/>
      </c>
      <c r="J363" s="52" t="str">
        <f>Données!I321 &amp; ""</f>
        <v/>
      </c>
      <c r="K363" s="52" t="str">
        <f>Données!H321 &amp; ""</f>
        <v/>
      </c>
      <c r="L363" s="49" t="str">
        <f>Données!C321 &amp; " " &amp;Données!D321</f>
        <v xml:space="preserve"> </v>
      </c>
      <c r="M363" s="50" t="str">
        <f>Données!B321 &amp; " " &amp;Données!A321</f>
        <v xml:space="preserve"> </v>
      </c>
      <c r="N363" s="49" t="str">
        <f>TRIM(Données!B321 &amp; " " &amp;Données!A321 &amp; " " &amp; Données!E321 &amp; " " &amp; Données!F321 &amp; " " &amp; Données!G321)</f>
        <v/>
      </c>
      <c r="O363" s="49" t="str">
        <f t="shared" si="116"/>
        <v xml:space="preserve">  </v>
      </c>
      <c r="P363" s="49">
        <f t="shared" si="115"/>
        <v>362</v>
      </c>
    </row>
    <row r="364" spans="9:16" x14ac:dyDescent="0.15">
      <c r="I364" s="52" t="str">
        <f>Données!J322 &amp; ""</f>
        <v/>
      </c>
      <c r="J364" s="52" t="str">
        <f>Données!I322 &amp; ""</f>
        <v/>
      </c>
      <c r="K364" s="52" t="str">
        <f>Données!H322 &amp; ""</f>
        <v/>
      </c>
      <c r="L364" s="49" t="str">
        <f>Données!C322 &amp; " " &amp;Données!D322</f>
        <v xml:space="preserve"> </v>
      </c>
      <c r="M364" s="50" t="str">
        <f>Données!B322 &amp; " " &amp;Données!A322</f>
        <v xml:space="preserve"> </v>
      </c>
      <c r="N364" s="49" t="str">
        <f>TRIM(Données!B322 &amp; " " &amp;Données!A322 &amp; " " &amp; Données!E322 &amp; " " &amp; Données!F322 &amp; " " &amp; Données!G322)</f>
        <v/>
      </c>
      <c r="O364" s="49" t="str">
        <f t="shared" si="116"/>
        <v xml:space="preserve">  </v>
      </c>
      <c r="P364" s="49">
        <f t="shared" si="115"/>
        <v>363</v>
      </c>
    </row>
    <row r="365" spans="9:16" x14ac:dyDescent="0.15">
      <c r="I365" s="52" t="str">
        <f>Données!J323 &amp; ""</f>
        <v/>
      </c>
      <c r="J365" s="52" t="str">
        <f>Données!I323 &amp; ""</f>
        <v/>
      </c>
      <c r="K365" s="52" t="str">
        <f>Données!H323 &amp; ""</f>
        <v/>
      </c>
      <c r="L365" s="49" t="str">
        <f>Données!C323 &amp; " " &amp;Données!D323</f>
        <v xml:space="preserve"> </v>
      </c>
      <c r="M365" s="50" t="str">
        <f>Données!B323 &amp; " " &amp;Données!A323</f>
        <v xml:space="preserve"> </v>
      </c>
      <c r="N365" s="49" t="str">
        <f>TRIM(Données!B323 &amp; " " &amp;Données!A323 &amp; " " &amp; Données!E323 &amp; " " &amp; Données!F323 &amp; " " &amp; Données!G323)</f>
        <v/>
      </c>
      <c r="O365" s="49" t="str">
        <f t="shared" si="116"/>
        <v xml:space="preserve">  </v>
      </c>
      <c r="P365" s="49">
        <f t="shared" si="115"/>
        <v>364</v>
      </c>
    </row>
    <row r="366" spans="9:16" x14ac:dyDescent="0.15">
      <c r="I366" s="52" t="str">
        <f>Données!J324 &amp; ""</f>
        <v/>
      </c>
      <c r="J366" s="52" t="str">
        <f>Données!I324 &amp; ""</f>
        <v/>
      </c>
      <c r="K366" s="52" t="str">
        <f>Données!H324 &amp; ""</f>
        <v/>
      </c>
      <c r="L366" s="49" t="str">
        <f>Données!C324 &amp; " " &amp;Données!D324</f>
        <v xml:space="preserve"> </v>
      </c>
      <c r="M366" s="50" t="str">
        <f>Données!B324 &amp; " " &amp;Données!A324</f>
        <v xml:space="preserve"> </v>
      </c>
      <c r="N366" s="49" t="str">
        <f>TRIM(Données!B324 &amp; " " &amp;Données!A324 &amp; " " &amp; Données!E324 &amp; " " &amp; Données!F324 &amp; " " &amp; Données!G324)</f>
        <v/>
      </c>
      <c r="O366" s="49" t="str">
        <f t="shared" si="116"/>
        <v xml:space="preserve">  </v>
      </c>
      <c r="P366" s="49">
        <f t="shared" si="115"/>
        <v>365</v>
      </c>
    </row>
    <row r="367" spans="9:16" x14ac:dyDescent="0.15">
      <c r="I367" s="52" t="str">
        <f>Données!J325 &amp; ""</f>
        <v/>
      </c>
      <c r="J367" s="52" t="str">
        <f>Données!I325 &amp; ""</f>
        <v/>
      </c>
      <c r="K367" s="52" t="str">
        <f>Données!H325 &amp; ""</f>
        <v/>
      </c>
      <c r="L367" s="49" t="str">
        <f>Données!C325 &amp; " " &amp;Données!D325</f>
        <v xml:space="preserve"> </v>
      </c>
      <c r="M367" s="50" t="str">
        <f>Données!B325 &amp; " " &amp;Données!A325</f>
        <v xml:space="preserve"> </v>
      </c>
      <c r="N367" s="49" t="str">
        <f>TRIM(Données!B325 &amp; " " &amp;Données!A325 &amp; " " &amp; Données!E325 &amp; " " &amp; Données!F325 &amp; " " &amp; Données!G325)</f>
        <v/>
      </c>
      <c r="O367" s="49" t="str">
        <f t="shared" si="116"/>
        <v xml:space="preserve">  </v>
      </c>
      <c r="P367" s="49">
        <f t="shared" si="115"/>
        <v>366</v>
      </c>
    </row>
    <row r="368" spans="9:16" x14ac:dyDescent="0.15">
      <c r="I368" s="52" t="str">
        <f>Données!J326 &amp; ""</f>
        <v/>
      </c>
      <c r="J368" s="52" t="str">
        <f>Données!I326 &amp; ""</f>
        <v/>
      </c>
      <c r="K368" s="52" t="str">
        <f>Données!H326 &amp; ""</f>
        <v/>
      </c>
      <c r="L368" s="49" t="str">
        <f>Données!C326 &amp; " " &amp;Données!D326</f>
        <v xml:space="preserve"> </v>
      </c>
      <c r="M368" s="50" t="str">
        <f>Données!B326 &amp; " " &amp;Données!A326</f>
        <v xml:space="preserve"> </v>
      </c>
      <c r="N368" s="49" t="str">
        <f>TRIM(Données!B326 &amp; " " &amp;Données!A326 &amp; " " &amp; Données!E326 &amp; " " &amp; Données!F326 &amp; " " &amp; Données!G326)</f>
        <v/>
      </c>
      <c r="O368" s="49" t="str">
        <f t="shared" si="116"/>
        <v xml:space="preserve">  </v>
      </c>
      <c r="P368" s="49">
        <f t="shared" si="115"/>
        <v>367</v>
      </c>
    </row>
    <row r="369" spans="9:16" x14ac:dyDescent="0.15">
      <c r="I369" s="52" t="str">
        <f>Données!J327 &amp; ""</f>
        <v/>
      </c>
      <c r="J369" s="52" t="str">
        <f>Données!I327 &amp; ""</f>
        <v/>
      </c>
      <c r="K369" s="52" t="str">
        <f>Données!H327 &amp; ""</f>
        <v/>
      </c>
      <c r="L369" s="49" t="str">
        <f>Données!C327 &amp; " " &amp;Données!D327</f>
        <v xml:space="preserve"> </v>
      </c>
      <c r="M369" s="50" t="str">
        <f>Données!B327 &amp; " " &amp;Données!A327</f>
        <v xml:space="preserve"> </v>
      </c>
      <c r="N369" s="49" t="str">
        <f>TRIM(Données!B327 &amp; " " &amp;Données!A327 &amp; " " &amp; Données!E327 &amp; " " &amp; Données!F327 &amp; " " &amp; Données!G327)</f>
        <v/>
      </c>
      <c r="O369" s="49" t="str">
        <f t="shared" si="116"/>
        <v xml:space="preserve">  </v>
      </c>
      <c r="P369" s="49">
        <f t="shared" si="115"/>
        <v>368</v>
      </c>
    </row>
    <row r="370" spans="9:16" x14ac:dyDescent="0.15">
      <c r="I370" s="52" t="str">
        <f>Données!J328 &amp; ""</f>
        <v/>
      </c>
      <c r="J370" s="52" t="str">
        <f>Données!I328 &amp; ""</f>
        <v/>
      </c>
      <c r="K370" s="52" t="str">
        <f>Données!H328 &amp; ""</f>
        <v/>
      </c>
      <c r="L370" s="49" t="str">
        <f>Données!C328 &amp; " " &amp;Données!D328</f>
        <v xml:space="preserve"> </v>
      </c>
      <c r="M370" s="50" t="str">
        <f>Données!B328 &amp; " " &amp;Données!A328</f>
        <v xml:space="preserve"> </v>
      </c>
      <c r="N370" s="49" t="str">
        <f>TRIM(Données!B328 &amp; " " &amp;Données!A328 &amp; " " &amp; Données!E328 &amp; " " &amp; Données!F328 &amp; " " &amp; Données!G328)</f>
        <v/>
      </c>
      <c r="O370" s="49" t="str">
        <f t="shared" si="116"/>
        <v xml:space="preserve">  </v>
      </c>
      <c r="P370" s="49">
        <f t="shared" si="115"/>
        <v>369</v>
      </c>
    </row>
    <row r="371" spans="9:16" x14ac:dyDescent="0.15">
      <c r="I371" s="52" t="str">
        <f>Données!J329 &amp; ""</f>
        <v/>
      </c>
      <c r="J371" s="52" t="str">
        <f>Données!I329 &amp; ""</f>
        <v/>
      </c>
      <c r="K371" s="52" t="str">
        <f>Données!H329 &amp; ""</f>
        <v/>
      </c>
      <c r="L371" s="49" t="str">
        <f>Données!C329 &amp; " " &amp;Données!D329</f>
        <v xml:space="preserve"> </v>
      </c>
      <c r="M371" s="50" t="str">
        <f>Données!B329 &amp; " " &amp;Données!A329</f>
        <v xml:space="preserve"> </v>
      </c>
      <c r="N371" s="49" t="str">
        <f>TRIM(Données!B329 &amp; " " &amp;Données!A329 &amp; " " &amp; Données!E329 &amp; " " &amp; Données!F329 &amp; " " &amp; Données!G329)</f>
        <v/>
      </c>
      <c r="O371" s="49" t="str">
        <f t="shared" si="116"/>
        <v xml:space="preserve">  </v>
      </c>
      <c r="P371" s="49">
        <f t="shared" si="115"/>
        <v>370</v>
      </c>
    </row>
    <row r="372" spans="9:16" x14ac:dyDescent="0.15">
      <c r="I372" s="52" t="str">
        <f>Données!J330 &amp; ""</f>
        <v/>
      </c>
      <c r="J372" s="52" t="str">
        <f>Données!I330 &amp; ""</f>
        <v/>
      </c>
      <c r="K372" s="52" t="str">
        <f>Données!H330 &amp; ""</f>
        <v/>
      </c>
      <c r="L372" s="49" t="str">
        <f>Données!C330 &amp; " " &amp;Données!D330</f>
        <v xml:space="preserve"> </v>
      </c>
      <c r="M372" s="50" t="str">
        <f>Données!B330 &amp; " " &amp;Données!A330</f>
        <v xml:space="preserve"> </v>
      </c>
      <c r="N372" s="49" t="str">
        <f>TRIM(Données!B330 &amp; " " &amp;Données!A330 &amp; " " &amp; Données!E330 &amp; " " &amp; Données!F330 &amp; " " &amp; Données!G330)</f>
        <v/>
      </c>
      <c r="O372" s="49" t="str">
        <f t="shared" si="116"/>
        <v xml:space="preserve">  </v>
      </c>
      <c r="P372" s="49">
        <f t="shared" si="115"/>
        <v>371</v>
      </c>
    </row>
    <row r="373" spans="9:16" x14ac:dyDescent="0.15">
      <c r="I373" s="52" t="str">
        <f>Données!J331 &amp; ""</f>
        <v/>
      </c>
      <c r="J373" s="52" t="str">
        <f>Données!I331 &amp; ""</f>
        <v/>
      </c>
      <c r="K373" s="52" t="str">
        <f>Données!H331 &amp; ""</f>
        <v/>
      </c>
      <c r="L373" s="49" t="str">
        <f>Données!C331 &amp; " " &amp;Données!D331</f>
        <v xml:space="preserve"> </v>
      </c>
      <c r="M373" s="50" t="str">
        <f>Données!B331 &amp; " " &amp;Données!A331</f>
        <v xml:space="preserve"> </v>
      </c>
      <c r="N373" s="49" t="str">
        <f>TRIM(Données!B331 &amp; " " &amp;Données!A331 &amp; " " &amp; Données!E331 &amp; " " &amp; Données!F331 &amp; " " &amp; Données!G331)</f>
        <v/>
      </c>
      <c r="O373" s="49" t="str">
        <f t="shared" si="116"/>
        <v xml:space="preserve">  </v>
      </c>
      <c r="P373" s="49">
        <f t="shared" si="115"/>
        <v>372</v>
      </c>
    </row>
    <row r="374" spans="9:16" x14ac:dyDescent="0.15">
      <c r="I374" s="52" t="str">
        <f>Données!J332 &amp; ""</f>
        <v/>
      </c>
      <c r="J374" s="52" t="str">
        <f>Données!I332 &amp; ""</f>
        <v/>
      </c>
      <c r="K374" s="52" t="str">
        <f>Données!H332 &amp; ""</f>
        <v/>
      </c>
      <c r="L374" s="49" t="str">
        <f>Données!C332 &amp; " " &amp;Données!D332</f>
        <v xml:space="preserve"> </v>
      </c>
      <c r="M374" s="50" t="str">
        <f>Données!B332 &amp; " " &amp;Données!A332</f>
        <v xml:space="preserve"> </v>
      </c>
      <c r="N374" s="49" t="str">
        <f>TRIM(Données!B332 &amp; " " &amp;Données!A332 &amp; " " &amp; Données!E332 &amp; " " &amp; Données!F332 &amp; " " &amp; Données!G332)</f>
        <v/>
      </c>
      <c r="O374" s="49" t="str">
        <f t="shared" si="116"/>
        <v xml:space="preserve">  </v>
      </c>
      <c r="P374" s="49">
        <f t="shared" si="115"/>
        <v>373</v>
      </c>
    </row>
    <row r="375" spans="9:16" x14ac:dyDescent="0.15">
      <c r="I375" s="52" t="str">
        <f>Données!J333 &amp; ""</f>
        <v/>
      </c>
      <c r="J375" s="52" t="str">
        <f>Données!I333 &amp; ""</f>
        <v/>
      </c>
      <c r="K375" s="52" t="str">
        <f>Données!H333 &amp; ""</f>
        <v/>
      </c>
      <c r="L375" s="49" t="str">
        <f>Données!C333 &amp; " " &amp;Données!D333</f>
        <v xml:space="preserve"> </v>
      </c>
      <c r="M375" s="50" t="str">
        <f>Données!B333 &amp; " " &amp;Données!A333</f>
        <v xml:space="preserve"> </v>
      </c>
      <c r="N375" s="49" t="str">
        <f>TRIM(Données!B333 &amp; " " &amp;Données!A333 &amp; " " &amp; Données!E333 &amp; " " &amp; Données!F333 &amp; " " &amp; Données!G333)</f>
        <v/>
      </c>
      <c r="O375" s="49" t="str">
        <f t="shared" si="116"/>
        <v xml:space="preserve">  </v>
      </c>
      <c r="P375" s="49">
        <f t="shared" si="115"/>
        <v>374</v>
      </c>
    </row>
    <row r="376" spans="9:16" x14ac:dyDescent="0.15">
      <c r="I376" s="52" t="str">
        <f>Données!J334 &amp; ""</f>
        <v/>
      </c>
      <c r="J376" s="52" t="str">
        <f>Données!I334 &amp; ""</f>
        <v/>
      </c>
      <c r="K376" s="52" t="str">
        <f>Données!H334 &amp; ""</f>
        <v/>
      </c>
      <c r="L376" s="49" t="str">
        <f>Données!C334 &amp; " " &amp;Données!D334</f>
        <v xml:space="preserve"> </v>
      </c>
      <c r="M376" s="50" t="str">
        <f>Données!B334 &amp; " " &amp;Données!A334</f>
        <v xml:space="preserve"> </v>
      </c>
      <c r="N376" s="49" t="str">
        <f>TRIM(Données!B334 &amp; " " &amp;Données!A334 &amp; " " &amp; Données!E334 &amp; " " &amp; Données!F334 &amp; " " &amp; Données!G334)</f>
        <v/>
      </c>
      <c r="O376" s="49" t="str">
        <f t="shared" si="116"/>
        <v xml:space="preserve">  </v>
      </c>
      <c r="P376" s="49">
        <f t="shared" si="115"/>
        <v>375</v>
      </c>
    </row>
    <row r="377" spans="9:16" x14ac:dyDescent="0.15">
      <c r="I377" s="52" t="str">
        <f>Données!J335 &amp; ""</f>
        <v/>
      </c>
      <c r="J377" s="52" t="str">
        <f>Données!I335 &amp; ""</f>
        <v/>
      </c>
      <c r="K377" s="52" t="str">
        <f>Données!H335 &amp; ""</f>
        <v/>
      </c>
      <c r="L377" s="49" t="str">
        <f>Données!C335 &amp; " " &amp;Données!D335</f>
        <v xml:space="preserve"> </v>
      </c>
      <c r="M377" s="50" t="str">
        <f>Données!B335 &amp; " " &amp;Données!A335</f>
        <v xml:space="preserve"> </v>
      </c>
      <c r="N377" s="49" t="str">
        <f>TRIM(Données!B335 &amp; " " &amp;Données!A335 &amp; " " &amp; Données!E335 &amp; " " &amp; Données!F335 &amp; " " &amp; Données!G335)</f>
        <v/>
      </c>
      <c r="O377" s="49" t="str">
        <f t="shared" si="116"/>
        <v xml:space="preserve">  </v>
      </c>
      <c r="P377" s="49">
        <f t="shared" si="115"/>
        <v>376</v>
      </c>
    </row>
    <row r="378" spans="9:16" x14ac:dyDescent="0.15">
      <c r="I378" s="52" t="str">
        <f>Données!J336 &amp; ""</f>
        <v/>
      </c>
      <c r="J378" s="52" t="str">
        <f>Données!I336 &amp; ""</f>
        <v/>
      </c>
      <c r="K378" s="52" t="str">
        <f>Données!H336 &amp; ""</f>
        <v/>
      </c>
      <c r="L378" s="49" t="str">
        <f>Données!C336 &amp; " " &amp;Données!D336</f>
        <v xml:space="preserve"> </v>
      </c>
      <c r="M378" s="50" t="str">
        <f>Données!B336 &amp; " " &amp;Données!A336</f>
        <v xml:space="preserve"> </v>
      </c>
      <c r="N378" s="49" t="str">
        <f>TRIM(Données!B336 &amp; " " &amp;Données!A336 &amp; " " &amp; Données!E336 &amp; " " &amp; Données!F336 &amp; " " &amp; Données!G336)</f>
        <v/>
      </c>
      <c r="O378" s="49" t="str">
        <f t="shared" si="116"/>
        <v xml:space="preserve">  </v>
      </c>
      <c r="P378" s="49">
        <f t="shared" si="115"/>
        <v>377</v>
      </c>
    </row>
    <row r="379" spans="9:16" x14ac:dyDescent="0.15">
      <c r="I379" s="52" t="str">
        <f>Données!J337 &amp; ""</f>
        <v/>
      </c>
      <c r="J379" s="52" t="str">
        <f>Données!I337 &amp; ""</f>
        <v/>
      </c>
      <c r="K379" s="52" t="str">
        <f>Données!H337 &amp; ""</f>
        <v/>
      </c>
      <c r="L379" s="49" t="str">
        <f>Données!C337 &amp; " " &amp;Données!D337</f>
        <v xml:space="preserve"> </v>
      </c>
      <c r="M379" s="50" t="str">
        <f>Données!B337 &amp; " " &amp;Données!A337</f>
        <v xml:space="preserve"> </v>
      </c>
      <c r="N379" s="49" t="str">
        <f>TRIM(Données!B337 &amp; " " &amp;Données!A337 &amp; " " &amp; Données!E337 &amp; " " &amp; Données!F337 &amp; " " &amp; Données!G337)</f>
        <v/>
      </c>
      <c r="O379" s="49" t="str">
        <f t="shared" si="116"/>
        <v xml:space="preserve">  </v>
      </c>
      <c r="P379" s="49">
        <f t="shared" si="115"/>
        <v>378</v>
      </c>
    </row>
    <row r="380" spans="9:16" x14ac:dyDescent="0.15">
      <c r="I380" s="52" t="str">
        <f>Données!J338 &amp; ""</f>
        <v/>
      </c>
      <c r="J380" s="52" t="str">
        <f>Données!I338 &amp; ""</f>
        <v/>
      </c>
      <c r="K380" s="52" t="str">
        <f>Données!H338 &amp; ""</f>
        <v/>
      </c>
      <c r="L380" s="49" t="str">
        <f>Données!C338 &amp; " " &amp;Données!D338</f>
        <v xml:space="preserve"> </v>
      </c>
      <c r="M380" s="50" t="str">
        <f>Données!B338 &amp; " " &amp;Données!A338</f>
        <v xml:space="preserve"> </v>
      </c>
      <c r="N380" s="49" t="str">
        <f>TRIM(Données!B338 &amp; " " &amp;Données!A338 &amp; " " &amp; Données!E338 &amp; " " &amp; Données!F338 &amp; " " &amp; Données!G338)</f>
        <v/>
      </c>
      <c r="O380" s="49" t="str">
        <f t="shared" si="116"/>
        <v xml:space="preserve">  </v>
      </c>
      <c r="P380" s="49">
        <f t="shared" si="115"/>
        <v>379</v>
      </c>
    </row>
    <row r="381" spans="9:16" x14ac:dyDescent="0.15">
      <c r="I381" s="52" t="str">
        <f>Données!J339 &amp; ""</f>
        <v/>
      </c>
      <c r="J381" s="52" t="str">
        <f>Données!I339 &amp; ""</f>
        <v/>
      </c>
      <c r="K381" s="52" t="str">
        <f>Données!H339 &amp; ""</f>
        <v/>
      </c>
      <c r="L381" s="49" t="str">
        <f>Données!C339 &amp; " " &amp;Données!D339</f>
        <v xml:space="preserve"> </v>
      </c>
      <c r="M381" s="50" t="str">
        <f>Données!B339 &amp; " " &amp;Données!A339</f>
        <v xml:space="preserve"> </v>
      </c>
      <c r="N381" s="49" t="str">
        <f>TRIM(Données!B339 &amp; " " &amp;Données!A339 &amp; " " &amp; Données!E339 &amp; " " &amp; Données!F339 &amp; " " &amp; Données!G339)</f>
        <v/>
      </c>
      <c r="O381" s="49" t="str">
        <f t="shared" si="116"/>
        <v xml:space="preserve">  </v>
      </c>
      <c r="P381" s="49">
        <f t="shared" si="115"/>
        <v>380</v>
      </c>
    </row>
    <row r="382" spans="9:16" x14ac:dyDescent="0.15">
      <c r="I382" s="52" t="str">
        <f>Données!J340 &amp; ""</f>
        <v/>
      </c>
      <c r="J382" s="52" t="str">
        <f>Données!I340 &amp; ""</f>
        <v/>
      </c>
      <c r="K382" s="52" t="str">
        <f>Données!H340 &amp; ""</f>
        <v/>
      </c>
      <c r="L382" s="49" t="str">
        <f>Données!C340 &amp; " " &amp;Données!D340</f>
        <v xml:space="preserve"> </v>
      </c>
      <c r="M382" s="50" t="str">
        <f>Données!B340 &amp; " " &amp;Données!A340</f>
        <v xml:space="preserve"> </v>
      </c>
      <c r="N382" s="49" t="str">
        <f>TRIM(Données!B340 &amp; " " &amp;Données!A340 &amp; " " &amp; Données!E340 &amp; " " &amp; Données!F340 &amp; " " &amp; Données!G340)</f>
        <v/>
      </c>
      <c r="O382" s="49" t="str">
        <f t="shared" si="116"/>
        <v xml:space="preserve">  </v>
      </c>
      <c r="P382" s="49">
        <f t="shared" si="115"/>
        <v>381</v>
      </c>
    </row>
    <row r="383" spans="9:16" x14ac:dyDescent="0.15">
      <c r="I383" s="52" t="str">
        <f>Données!J341 &amp; ""</f>
        <v/>
      </c>
      <c r="J383" s="52" t="str">
        <f>Données!I341 &amp; ""</f>
        <v/>
      </c>
      <c r="K383" s="52" t="str">
        <f>Données!H341 &amp; ""</f>
        <v/>
      </c>
      <c r="L383" s="49" t="str">
        <f>Données!C341 &amp; " " &amp;Données!D341</f>
        <v xml:space="preserve"> </v>
      </c>
      <c r="M383" s="50" t="str">
        <f>Données!B341 &amp; " " &amp;Données!A341</f>
        <v xml:space="preserve"> </v>
      </c>
      <c r="N383" s="49" t="str">
        <f>TRIM(Données!B341 &amp; " " &amp;Données!A341 &amp; " " &amp; Données!E341 &amp; " " &amp; Données!F341 &amp; " " &amp; Données!G341)</f>
        <v/>
      </c>
      <c r="O383" s="49" t="str">
        <f t="shared" si="116"/>
        <v xml:space="preserve">  </v>
      </c>
      <c r="P383" s="49">
        <f t="shared" si="115"/>
        <v>382</v>
      </c>
    </row>
    <row r="384" spans="9:16" x14ac:dyDescent="0.15">
      <c r="I384" s="52" t="str">
        <f>Données!J342 &amp; ""</f>
        <v/>
      </c>
      <c r="J384" s="52" t="str">
        <f>Données!I342 &amp; ""</f>
        <v/>
      </c>
      <c r="K384" s="52" t="str">
        <f>Données!H342 &amp; ""</f>
        <v/>
      </c>
      <c r="L384" s="49" t="str">
        <f>Données!C342 &amp; " " &amp;Données!D342</f>
        <v xml:space="preserve"> </v>
      </c>
      <c r="M384" s="50" t="str">
        <f>Données!B342 &amp; " " &amp;Données!A342</f>
        <v xml:space="preserve"> </v>
      </c>
      <c r="N384" s="49" t="str">
        <f>TRIM(Données!B342 &amp; " " &amp;Données!A342 &amp; " " &amp; Données!E342 &amp; " " &amp; Données!F342 &amp; " " &amp; Données!G342)</f>
        <v/>
      </c>
      <c r="O384" s="49" t="str">
        <f t="shared" si="116"/>
        <v xml:space="preserve">  </v>
      </c>
      <c r="P384" s="49">
        <f t="shared" si="115"/>
        <v>383</v>
      </c>
    </row>
    <row r="385" spans="9:16" x14ac:dyDescent="0.15">
      <c r="I385" s="52" t="str">
        <f>Données!J343 &amp; ""</f>
        <v/>
      </c>
      <c r="J385" s="52" t="str">
        <f>Données!I343 &amp; ""</f>
        <v/>
      </c>
      <c r="K385" s="52" t="str">
        <f>Données!H343 &amp; ""</f>
        <v/>
      </c>
      <c r="L385" s="49" t="str">
        <f>Données!C343 &amp; " " &amp;Données!D343</f>
        <v xml:space="preserve"> </v>
      </c>
      <c r="M385" s="50" t="str">
        <f>Données!B343 &amp; " " &amp;Données!A343</f>
        <v xml:space="preserve"> </v>
      </c>
      <c r="N385" s="49" t="str">
        <f>TRIM(Données!B343 &amp; " " &amp;Données!A343 &amp; " " &amp; Données!E343 &amp; " " &amp; Données!F343 &amp; " " &amp; Données!G343)</f>
        <v/>
      </c>
      <c r="O385" s="49" t="str">
        <f t="shared" si="116"/>
        <v xml:space="preserve">  </v>
      </c>
      <c r="P385" s="49">
        <f t="shared" si="115"/>
        <v>384</v>
      </c>
    </row>
    <row r="386" spans="9:16" x14ac:dyDescent="0.15">
      <c r="I386" s="52" t="str">
        <f>Données!J344 &amp; ""</f>
        <v/>
      </c>
      <c r="J386" s="52" t="str">
        <f>Données!I344 &amp; ""</f>
        <v/>
      </c>
      <c r="K386" s="52" t="str">
        <f>Données!H344 &amp; ""</f>
        <v/>
      </c>
      <c r="L386" s="49" t="str">
        <f>Données!C344 &amp; " " &amp;Données!D344</f>
        <v xml:space="preserve"> </v>
      </c>
      <c r="M386" s="50" t="str">
        <f>Données!B344 &amp; " " &amp;Données!A344</f>
        <v xml:space="preserve"> </v>
      </c>
      <c r="N386" s="49" t="str">
        <f>TRIM(Données!B344 &amp; " " &amp;Données!A344 &amp; " " &amp; Données!E344 &amp; " " &amp; Données!F344 &amp; " " &amp; Données!G344)</f>
        <v/>
      </c>
      <c r="O386" s="49" t="str">
        <f t="shared" si="116"/>
        <v xml:space="preserve">  </v>
      </c>
      <c r="P386" s="49">
        <f t="shared" si="115"/>
        <v>385</v>
      </c>
    </row>
    <row r="387" spans="9:16" x14ac:dyDescent="0.15">
      <c r="I387" s="52" t="str">
        <f>Données!J345 &amp; ""</f>
        <v/>
      </c>
      <c r="J387" s="52" t="str">
        <f>Données!I345 &amp; ""</f>
        <v/>
      </c>
      <c r="K387" s="52" t="str">
        <f>Données!H345 &amp; ""</f>
        <v/>
      </c>
      <c r="L387" s="49" t="str">
        <f>Données!C345 &amp; " " &amp;Données!D345</f>
        <v xml:space="preserve"> </v>
      </c>
      <c r="M387" s="50" t="str">
        <f>Données!B345 &amp; " " &amp;Données!A345</f>
        <v xml:space="preserve"> </v>
      </c>
      <c r="N387" s="49" t="str">
        <f>TRIM(Données!B345 &amp; " " &amp;Données!A345 &amp; " " &amp; Données!E345 &amp; " " &amp; Données!F345 &amp; " " &amp; Données!G345)</f>
        <v/>
      </c>
      <c r="O387" s="49" t="str">
        <f t="shared" si="116"/>
        <v xml:space="preserve">  </v>
      </c>
      <c r="P387" s="49">
        <f t="shared" si="115"/>
        <v>386</v>
      </c>
    </row>
    <row r="388" spans="9:16" x14ac:dyDescent="0.15">
      <c r="I388" s="52" t="str">
        <f>Données!J346 &amp; ""</f>
        <v/>
      </c>
      <c r="J388" s="52" t="str">
        <f>Données!I346 &amp; ""</f>
        <v/>
      </c>
      <c r="K388" s="52" t="str">
        <f>Données!H346 &amp; ""</f>
        <v/>
      </c>
      <c r="L388" s="49" t="str">
        <f>Données!C346 &amp; " " &amp;Données!D346</f>
        <v xml:space="preserve"> </v>
      </c>
      <c r="M388" s="50" t="str">
        <f>Données!B346 &amp; " " &amp;Données!A346</f>
        <v xml:space="preserve"> </v>
      </c>
      <c r="N388" s="49" t="str">
        <f>TRIM(Données!B346 &amp; " " &amp;Données!A346 &amp; " " &amp; Données!E346 &amp; " " &amp; Données!F346 &amp; " " &amp; Données!G346)</f>
        <v/>
      </c>
      <c r="O388" s="49" t="str">
        <f t="shared" si="116"/>
        <v xml:space="preserve">  </v>
      </c>
      <c r="P388" s="49">
        <f t="shared" ref="P388:P451" si="117">P387+1</f>
        <v>387</v>
      </c>
    </row>
    <row r="389" spans="9:16" x14ac:dyDescent="0.15">
      <c r="I389" s="52" t="str">
        <f>Données!J347 &amp; ""</f>
        <v/>
      </c>
      <c r="J389" s="52" t="str">
        <f>Données!I347 &amp; ""</f>
        <v/>
      </c>
      <c r="K389" s="52" t="str">
        <f>Données!H347 &amp; ""</f>
        <v/>
      </c>
      <c r="L389" s="49" t="str">
        <f>Données!C347 &amp; " " &amp;Données!D347</f>
        <v xml:space="preserve"> </v>
      </c>
      <c r="M389" s="50" t="str">
        <f>Données!B347 &amp; " " &amp;Données!A347</f>
        <v xml:space="preserve"> </v>
      </c>
      <c r="N389" s="49" t="str">
        <f>TRIM(Données!B347 &amp; " " &amp;Données!A347 &amp; " " &amp; Données!E347 &amp; " " &amp; Données!F347 &amp; " " &amp; Données!G347)</f>
        <v/>
      </c>
      <c r="O389" s="49" t="str">
        <f t="shared" ref="O389:O452" si="118">L389&amp;M389</f>
        <v xml:space="preserve">  </v>
      </c>
      <c r="P389" s="49">
        <f t="shared" si="117"/>
        <v>388</v>
      </c>
    </row>
    <row r="390" spans="9:16" x14ac:dyDescent="0.15">
      <c r="I390" s="52" t="str">
        <f>Données!J348 &amp; ""</f>
        <v/>
      </c>
      <c r="J390" s="52" t="str">
        <f>Données!I348 &amp; ""</f>
        <v/>
      </c>
      <c r="K390" s="52" t="str">
        <f>Données!H348 &amp; ""</f>
        <v/>
      </c>
      <c r="L390" s="49" t="str">
        <f>Données!C348 &amp; " " &amp;Données!D348</f>
        <v xml:space="preserve"> </v>
      </c>
      <c r="M390" s="50" t="str">
        <f>Données!B348 &amp; " " &amp;Données!A348</f>
        <v xml:space="preserve"> </v>
      </c>
      <c r="N390" s="49" t="str">
        <f>TRIM(Données!B348 &amp; " " &amp;Données!A348 &amp; " " &amp; Données!E348 &amp; " " &amp; Données!F348 &amp; " " &amp; Données!G348)</f>
        <v/>
      </c>
      <c r="O390" s="49" t="str">
        <f t="shared" si="118"/>
        <v xml:space="preserve">  </v>
      </c>
      <c r="P390" s="49">
        <f t="shared" si="117"/>
        <v>389</v>
      </c>
    </row>
    <row r="391" spans="9:16" x14ac:dyDescent="0.15">
      <c r="I391" s="52" t="str">
        <f>Données!J349 &amp; ""</f>
        <v/>
      </c>
      <c r="J391" s="52" t="str">
        <f>Données!I349 &amp; ""</f>
        <v/>
      </c>
      <c r="K391" s="52" t="str">
        <f>Données!H349 &amp; ""</f>
        <v/>
      </c>
      <c r="L391" s="49" t="str">
        <f>Données!C349 &amp; " " &amp;Données!D349</f>
        <v xml:space="preserve"> </v>
      </c>
      <c r="M391" s="50" t="str">
        <f>Données!B349 &amp; " " &amp;Données!A349</f>
        <v xml:space="preserve"> </v>
      </c>
      <c r="N391" s="49" t="str">
        <f>TRIM(Données!B349 &amp; " " &amp;Données!A349 &amp; " " &amp; Données!E349 &amp; " " &amp; Données!F349 &amp; " " &amp; Données!G349)</f>
        <v/>
      </c>
      <c r="O391" s="49" t="str">
        <f t="shared" si="118"/>
        <v xml:space="preserve">  </v>
      </c>
      <c r="P391" s="49">
        <f t="shared" si="117"/>
        <v>390</v>
      </c>
    </row>
    <row r="392" spans="9:16" x14ac:dyDescent="0.15">
      <c r="I392" s="52" t="str">
        <f>Données!J350 &amp; ""</f>
        <v/>
      </c>
      <c r="J392" s="52" t="str">
        <f>Données!I350 &amp; ""</f>
        <v/>
      </c>
      <c r="K392" s="52" t="str">
        <f>Données!H350 &amp; ""</f>
        <v/>
      </c>
      <c r="L392" s="49" t="str">
        <f>Données!C350 &amp; " " &amp;Données!D350</f>
        <v xml:space="preserve"> </v>
      </c>
      <c r="M392" s="50" t="str">
        <f>Données!B350 &amp; " " &amp;Données!A350</f>
        <v xml:space="preserve"> </v>
      </c>
      <c r="N392" s="49" t="str">
        <f>TRIM(Données!B350 &amp; " " &amp;Données!A350 &amp; " " &amp; Données!E350 &amp; " " &amp; Données!F350 &amp; " " &amp; Données!G350)</f>
        <v/>
      </c>
      <c r="O392" s="49" t="str">
        <f t="shared" si="118"/>
        <v xml:space="preserve">  </v>
      </c>
      <c r="P392" s="49">
        <f t="shared" si="117"/>
        <v>391</v>
      </c>
    </row>
    <row r="393" spans="9:16" x14ac:dyDescent="0.15">
      <c r="I393" s="52" t="str">
        <f>Données!J351 &amp; ""</f>
        <v/>
      </c>
      <c r="J393" s="52" t="str">
        <f>Données!I351 &amp; ""</f>
        <v/>
      </c>
      <c r="K393" s="52" t="str">
        <f>Données!H351 &amp; ""</f>
        <v/>
      </c>
      <c r="L393" s="49" t="str">
        <f>Données!C351 &amp; " " &amp;Données!D351</f>
        <v xml:space="preserve"> </v>
      </c>
      <c r="M393" s="50" t="str">
        <f>Données!B351 &amp; " " &amp;Données!A351</f>
        <v xml:space="preserve"> </v>
      </c>
      <c r="N393" s="49" t="str">
        <f>TRIM(Données!B351 &amp; " " &amp;Données!A351 &amp; " " &amp; Données!E351 &amp; " " &amp; Données!F351 &amp; " " &amp; Données!G351)</f>
        <v/>
      </c>
      <c r="O393" s="49" t="str">
        <f t="shared" si="118"/>
        <v xml:space="preserve">  </v>
      </c>
      <c r="P393" s="49">
        <f t="shared" si="117"/>
        <v>392</v>
      </c>
    </row>
    <row r="394" spans="9:16" x14ac:dyDescent="0.15">
      <c r="I394" s="52" t="str">
        <f>Données!J352 &amp; ""</f>
        <v/>
      </c>
      <c r="J394" s="52" t="str">
        <f>Données!I352 &amp; ""</f>
        <v/>
      </c>
      <c r="K394" s="52" t="str">
        <f>Données!H352 &amp; ""</f>
        <v/>
      </c>
      <c r="L394" s="49" t="str">
        <f>Données!C352 &amp; " " &amp;Données!D352</f>
        <v xml:space="preserve"> </v>
      </c>
      <c r="M394" s="50" t="str">
        <f>Données!B352 &amp; " " &amp;Données!A352</f>
        <v xml:space="preserve"> </v>
      </c>
      <c r="N394" s="49" t="str">
        <f>TRIM(Données!B352 &amp; " " &amp;Données!A352 &amp; " " &amp; Données!E352 &amp; " " &amp; Données!F352 &amp; " " &amp; Données!G352)</f>
        <v/>
      </c>
      <c r="O394" s="49" t="str">
        <f t="shared" si="118"/>
        <v xml:space="preserve">  </v>
      </c>
      <c r="P394" s="49">
        <f t="shared" si="117"/>
        <v>393</v>
      </c>
    </row>
    <row r="395" spans="9:16" x14ac:dyDescent="0.15">
      <c r="I395" s="52" t="str">
        <f>Données!J353 &amp; ""</f>
        <v/>
      </c>
      <c r="J395" s="52" t="str">
        <f>Données!I353 &amp; ""</f>
        <v/>
      </c>
      <c r="K395" s="52" t="str">
        <f>Données!H353 &amp; ""</f>
        <v/>
      </c>
      <c r="L395" s="49" t="str">
        <f>Données!C353 &amp; " " &amp;Données!D353</f>
        <v xml:space="preserve"> </v>
      </c>
      <c r="M395" s="50" t="str">
        <f>Données!B353 &amp; " " &amp;Données!A353</f>
        <v xml:space="preserve"> </v>
      </c>
      <c r="N395" s="49" t="str">
        <f>TRIM(Données!B353 &amp; " " &amp;Données!A353 &amp; " " &amp; Données!E353 &amp; " " &amp; Données!F353 &amp; " " &amp; Données!G353)</f>
        <v/>
      </c>
      <c r="O395" s="49" t="str">
        <f t="shared" si="118"/>
        <v xml:space="preserve">  </v>
      </c>
      <c r="P395" s="49">
        <f t="shared" si="117"/>
        <v>394</v>
      </c>
    </row>
    <row r="396" spans="9:16" x14ac:dyDescent="0.15">
      <c r="I396" s="52" t="str">
        <f>Données!J354 &amp; ""</f>
        <v/>
      </c>
      <c r="J396" s="52" t="str">
        <f>Données!I354 &amp; ""</f>
        <v/>
      </c>
      <c r="K396" s="52" t="str">
        <f>Données!H354 &amp; ""</f>
        <v/>
      </c>
      <c r="L396" s="49" t="str">
        <f>Données!C354 &amp; " " &amp;Données!D354</f>
        <v xml:space="preserve"> </v>
      </c>
      <c r="M396" s="50" t="str">
        <f>Données!B354 &amp; " " &amp;Données!A354</f>
        <v xml:space="preserve"> </v>
      </c>
      <c r="N396" s="49" t="str">
        <f>TRIM(Données!B354 &amp; " " &amp;Données!A354 &amp; " " &amp; Données!E354 &amp; " " &amp; Données!F354 &amp; " " &amp; Données!G354)</f>
        <v/>
      </c>
      <c r="O396" s="49" t="str">
        <f t="shared" si="118"/>
        <v xml:space="preserve">  </v>
      </c>
      <c r="P396" s="49">
        <f t="shared" si="117"/>
        <v>395</v>
      </c>
    </row>
    <row r="397" spans="9:16" x14ac:dyDescent="0.15">
      <c r="I397" s="52" t="str">
        <f>Données!J355 &amp; ""</f>
        <v/>
      </c>
      <c r="J397" s="52" t="str">
        <f>Données!I355 &amp; ""</f>
        <v/>
      </c>
      <c r="K397" s="52" t="str">
        <f>Données!H355 &amp; ""</f>
        <v/>
      </c>
      <c r="L397" s="49" t="str">
        <f>Données!C355 &amp; " " &amp;Données!D355</f>
        <v xml:space="preserve"> </v>
      </c>
      <c r="M397" s="50" t="str">
        <f>Données!B355 &amp; " " &amp;Données!A355</f>
        <v xml:space="preserve"> </v>
      </c>
      <c r="N397" s="49" t="str">
        <f>TRIM(Données!B355 &amp; " " &amp;Données!A355 &amp; " " &amp; Données!E355 &amp; " " &amp; Données!F355 &amp; " " &amp; Données!G355)</f>
        <v/>
      </c>
      <c r="O397" s="49" t="str">
        <f t="shared" si="118"/>
        <v xml:space="preserve">  </v>
      </c>
      <c r="P397" s="49">
        <f t="shared" si="117"/>
        <v>396</v>
      </c>
    </row>
    <row r="398" spans="9:16" x14ac:dyDescent="0.15">
      <c r="I398" s="52" t="str">
        <f>Données!J356 &amp; ""</f>
        <v/>
      </c>
      <c r="J398" s="52" t="str">
        <f>Données!I356 &amp; ""</f>
        <v/>
      </c>
      <c r="K398" s="52" t="str">
        <f>Données!H356 &amp; ""</f>
        <v/>
      </c>
      <c r="L398" s="49" t="str">
        <f>Données!C356 &amp; " " &amp;Données!D356</f>
        <v xml:space="preserve"> </v>
      </c>
      <c r="M398" s="50" t="str">
        <f>Données!B356 &amp; " " &amp;Données!A356</f>
        <v xml:space="preserve"> </v>
      </c>
      <c r="N398" s="49" t="str">
        <f>TRIM(Données!B356 &amp; " " &amp;Données!A356 &amp; " " &amp; Données!E356 &amp; " " &amp; Données!F356 &amp; " " &amp; Données!G356)</f>
        <v/>
      </c>
      <c r="O398" s="49" t="str">
        <f t="shared" si="118"/>
        <v xml:space="preserve">  </v>
      </c>
      <c r="P398" s="49">
        <f t="shared" si="117"/>
        <v>397</v>
      </c>
    </row>
    <row r="399" spans="9:16" x14ac:dyDescent="0.15">
      <c r="I399" s="52" t="str">
        <f>Données!J357 &amp; ""</f>
        <v/>
      </c>
      <c r="J399" s="52" t="str">
        <f>Données!I357 &amp; ""</f>
        <v/>
      </c>
      <c r="K399" s="52" t="str">
        <f>Données!H357 &amp; ""</f>
        <v/>
      </c>
      <c r="L399" s="49" t="str">
        <f>Données!C357 &amp; " " &amp;Données!D357</f>
        <v xml:space="preserve"> </v>
      </c>
      <c r="M399" s="50" t="str">
        <f>Données!B357 &amp; " " &amp;Données!A357</f>
        <v xml:space="preserve"> </v>
      </c>
      <c r="N399" s="49" t="str">
        <f>TRIM(Données!B357 &amp; " " &amp;Données!A357 &amp; " " &amp; Données!E357 &amp; " " &amp; Données!F357 &amp; " " &amp; Données!G357)</f>
        <v/>
      </c>
      <c r="O399" s="49" t="str">
        <f t="shared" si="118"/>
        <v xml:space="preserve">  </v>
      </c>
      <c r="P399" s="49">
        <f t="shared" si="117"/>
        <v>398</v>
      </c>
    </row>
    <row r="400" spans="9:16" x14ac:dyDescent="0.15">
      <c r="I400" s="52" t="str">
        <f>Données!J358 &amp; ""</f>
        <v/>
      </c>
      <c r="J400" s="52" t="str">
        <f>Données!I358 &amp; ""</f>
        <v/>
      </c>
      <c r="K400" s="52" t="str">
        <f>Données!H358 &amp; ""</f>
        <v/>
      </c>
      <c r="L400" s="49" t="str">
        <f>Données!C358 &amp; " " &amp;Données!D358</f>
        <v xml:space="preserve"> </v>
      </c>
      <c r="M400" s="50" t="str">
        <f>Données!B358 &amp; " " &amp;Données!A358</f>
        <v xml:space="preserve"> </v>
      </c>
      <c r="N400" s="49" t="str">
        <f>TRIM(Données!B358 &amp; " " &amp;Données!A358 &amp; " " &amp; Données!E358 &amp; " " &amp; Données!F358 &amp; " " &amp; Données!G358)</f>
        <v/>
      </c>
      <c r="O400" s="49" t="str">
        <f t="shared" si="118"/>
        <v xml:space="preserve">  </v>
      </c>
      <c r="P400" s="49">
        <f t="shared" si="117"/>
        <v>399</v>
      </c>
    </row>
    <row r="401" spans="9:16" x14ac:dyDescent="0.15">
      <c r="I401" s="52" t="str">
        <f>Données!J359 &amp; ""</f>
        <v/>
      </c>
      <c r="J401" s="52" t="str">
        <f>Données!I359 &amp; ""</f>
        <v/>
      </c>
      <c r="K401" s="52" t="str">
        <f>Données!H359 &amp; ""</f>
        <v/>
      </c>
      <c r="L401" s="49" t="str">
        <f>Données!C359 &amp; " " &amp;Données!D359</f>
        <v xml:space="preserve"> </v>
      </c>
      <c r="M401" s="50" t="str">
        <f>Données!B359 &amp; " " &amp;Données!A359</f>
        <v xml:space="preserve"> </v>
      </c>
      <c r="N401" s="49" t="str">
        <f>TRIM(Données!B359 &amp; " " &amp;Données!A359 &amp; " " &amp; Données!E359 &amp; " " &amp; Données!F359 &amp; " " &amp; Données!G359)</f>
        <v/>
      </c>
      <c r="O401" s="49" t="str">
        <f t="shared" si="118"/>
        <v xml:space="preserve">  </v>
      </c>
      <c r="P401" s="49">
        <f t="shared" si="117"/>
        <v>400</v>
      </c>
    </row>
    <row r="402" spans="9:16" x14ac:dyDescent="0.15">
      <c r="I402" s="52" t="str">
        <f>Données!J360 &amp; ""</f>
        <v/>
      </c>
      <c r="J402" s="52" t="str">
        <f>Données!I360 &amp; ""</f>
        <v/>
      </c>
      <c r="K402" s="52" t="str">
        <f>Données!H360 &amp; ""</f>
        <v/>
      </c>
      <c r="L402" s="49" t="str">
        <f>Données!C360 &amp; " " &amp;Données!D360</f>
        <v xml:space="preserve"> </v>
      </c>
      <c r="M402" s="50" t="str">
        <f>Données!B360 &amp; " " &amp;Données!A360</f>
        <v xml:space="preserve"> </v>
      </c>
      <c r="N402" s="49" t="str">
        <f>TRIM(Données!B360 &amp; " " &amp;Données!A360 &amp; " " &amp; Données!E360 &amp; " " &amp; Données!F360 &amp; " " &amp; Données!G360)</f>
        <v/>
      </c>
      <c r="O402" s="49" t="str">
        <f t="shared" si="118"/>
        <v xml:space="preserve">  </v>
      </c>
      <c r="P402" s="49">
        <f t="shared" si="117"/>
        <v>401</v>
      </c>
    </row>
    <row r="403" spans="9:16" x14ac:dyDescent="0.15">
      <c r="I403" s="52" t="str">
        <f>Données!J361 &amp; ""</f>
        <v/>
      </c>
      <c r="J403" s="52" t="str">
        <f>Données!I361 &amp; ""</f>
        <v/>
      </c>
      <c r="K403" s="52" t="str">
        <f>Données!H361 &amp; ""</f>
        <v/>
      </c>
      <c r="L403" s="49" t="str">
        <f>Données!C361 &amp; " " &amp;Données!D361</f>
        <v xml:space="preserve"> </v>
      </c>
      <c r="M403" s="50" t="str">
        <f>Données!B361 &amp; " " &amp;Données!A361</f>
        <v xml:space="preserve"> </v>
      </c>
      <c r="N403" s="49" t="str">
        <f>TRIM(Données!B361 &amp; " " &amp;Données!A361 &amp; " " &amp; Données!E361 &amp; " " &amp; Données!F361 &amp; " " &amp; Données!G361)</f>
        <v/>
      </c>
      <c r="O403" s="49" t="str">
        <f t="shared" si="118"/>
        <v xml:space="preserve">  </v>
      </c>
      <c r="P403" s="49">
        <f t="shared" si="117"/>
        <v>402</v>
      </c>
    </row>
    <row r="404" spans="9:16" x14ac:dyDescent="0.15">
      <c r="I404" s="52" t="str">
        <f>Données!J362 &amp; ""</f>
        <v/>
      </c>
      <c r="J404" s="52" t="str">
        <f>Données!I362 &amp; ""</f>
        <v/>
      </c>
      <c r="K404" s="52" t="str">
        <f>Données!H362 &amp; ""</f>
        <v/>
      </c>
      <c r="L404" s="49" t="str">
        <f>Données!C362 &amp; " " &amp;Données!D362</f>
        <v xml:space="preserve"> </v>
      </c>
      <c r="M404" s="50" t="str">
        <f>Données!B362 &amp; " " &amp;Données!A362</f>
        <v xml:space="preserve"> </v>
      </c>
      <c r="N404" s="49" t="str">
        <f>TRIM(Données!B362 &amp; " " &amp;Données!A362 &amp; " " &amp; Données!E362 &amp; " " &amp; Données!F362 &amp; " " &amp; Données!G362)</f>
        <v/>
      </c>
      <c r="O404" s="49" t="str">
        <f t="shared" si="118"/>
        <v xml:space="preserve">  </v>
      </c>
      <c r="P404" s="49">
        <f t="shared" si="117"/>
        <v>403</v>
      </c>
    </row>
    <row r="405" spans="9:16" x14ac:dyDescent="0.15">
      <c r="I405" s="52" t="str">
        <f>Données!J363 &amp; ""</f>
        <v/>
      </c>
      <c r="J405" s="52" t="str">
        <f>Données!I363 &amp; ""</f>
        <v/>
      </c>
      <c r="K405" s="52" t="str">
        <f>Données!H363 &amp; ""</f>
        <v/>
      </c>
      <c r="L405" s="49" t="str">
        <f>Données!C363 &amp; " " &amp;Données!D363</f>
        <v xml:space="preserve"> </v>
      </c>
      <c r="M405" s="50" t="str">
        <f>Données!B363 &amp; " " &amp;Données!A363</f>
        <v xml:space="preserve"> </v>
      </c>
      <c r="N405" s="49" t="str">
        <f>TRIM(Données!B363 &amp; " " &amp;Données!A363 &amp; " " &amp; Données!E363 &amp; " " &amp; Données!F363 &amp; " " &amp; Données!G363)</f>
        <v/>
      </c>
      <c r="O405" s="49" t="str">
        <f t="shared" si="118"/>
        <v xml:space="preserve">  </v>
      </c>
      <c r="P405" s="49">
        <f t="shared" si="117"/>
        <v>404</v>
      </c>
    </row>
    <row r="406" spans="9:16" x14ac:dyDescent="0.15">
      <c r="I406" s="52" t="str">
        <f>Données!J364 &amp; ""</f>
        <v/>
      </c>
      <c r="J406" s="52" t="str">
        <f>Données!I364 &amp; ""</f>
        <v/>
      </c>
      <c r="K406" s="52" t="str">
        <f>Données!H364 &amp; ""</f>
        <v/>
      </c>
      <c r="L406" s="49" t="str">
        <f>Données!C364 &amp; " " &amp;Données!D364</f>
        <v xml:space="preserve"> </v>
      </c>
      <c r="M406" s="50" t="str">
        <f>Données!B364 &amp; " " &amp;Données!A364</f>
        <v xml:space="preserve"> </v>
      </c>
      <c r="N406" s="49" t="str">
        <f>TRIM(Données!B364 &amp; " " &amp;Données!A364 &amp; " " &amp; Données!E364 &amp; " " &amp; Données!F364 &amp; " " &amp; Données!G364)</f>
        <v/>
      </c>
      <c r="O406" s="49" t="str">
        <f t="shared" si="118"/>
        <v xml:space="preserve">  </v>
      </c>
      <c r="P406" s="49">
        <f t="shared" si="117"/>
        <v>405</v>
      </c>
    </row>
    <row r="407" spans="9:16" x14ac:dyDescent="0.15">
      <c r="I407" s="52" t="str">
        <f>Données!J365 &amp; ""</f>
        <v/>
      </c>
      <c r="J407" s="52" t="str">
        <f>Données!I365 &amp; ""</f>
        <v/>
      </c>
      <c r="K407" s="52" t="str">
        <f>Données!H365 &amp; ""</f>
        <v/>
      </c>
      <c r="L407" s="49" t="str">
        <f>Données!C365 &amp; " " &amp;Données!D365</f>
        <v xml:space="preserve"> </v>
      </c>
      <c r="M407" s="50" t="str">
        <f>Données!B365 &amp; " " &amp;Données!A365</f>
        <v xml:space="preserve"> </v>
      </c>
      <c r="N407" s="49" t="str">
        <f>TRIM(Données!B365 &amp; " " &amp;Données!A365 &amp; " " &amp; Données!E365 &amp; " " &amp; Données!F365 &amp; " " &amp; Données!G365)</f>
        <v/>
      </c>
      <c r="O407" s="49" t="str">
        <f t="shared" si="118"/>
        <v xml:space="preserve">  </v>
      </c>
      <c r="P407" s="49">
        <f t="shared" si="117"/>
        <v>406</v>
      </c>
    </row>
    <row r="408" spans="9:16" x14ac:dyDescent="0.15">
      <c r="I408" s="52" t="str">
        <f>Données!J366 &amp; ""</f>
        <v/>
      </c>
      <c r="J408" s="52" t="str">
        <f>Données!I366 &amp; ""</f>
        <v/>
      </c>
      <c r="K408" s="52" t="str">
        <f>Données!H366 &amp; ""</f>
        <v/>
      </c>
      <c r="L408" s="49" t="str">
        <f>Données!C366 &amp; " " &amp;Données!D366</f>
        <v xml:space="preserve"> </v>
      </c>
      <c r="M408" s="50" t="str">
        <f>Données!B366 &amp; " " &amp;Données!A366</f>
        <v xml:space="preserve"> </v>
      </c>
      <c r="N408" s="49" t="str">
        <f>TRIM(Données!B366 &amp; " " &amp;Données!A366 &amp; " " &amp; Données!E366 &amp; " " &amp; Données!F366 &amp; " " &amp; Données!G366)</f>
        <v/>
      </c>
      <c r="O408" s="49" t="str">
        <f t="shared" si="118"/>
        <v xml:space="preserve">  </v>
      </c>
      <c r="P408" s="49">
        <f t="shared" si="117"/>
        <v>407</v>
      </c>
    </row>
    <row r="409" spans="9:16" x14ac:dyDescent="0.15">
      <c r="I409" s="52" t="str">
        <f>Données!J367 &amp; ""</f>
        <v/>
      </c>
      <c r="J409" s="52" t="str">
        <f>Données!I367 &amp; ""</f>
        <v/>
      </c>
      <c r="K409" s="52" t="str">
        <f>Données!H367 &amp; ""</f>
        <v/>
      </c>
      <c r="L409" s="49" t="str">
        <f>Données!C367 &amp; " " &amp;Données!D367</f>
        <v xml:space="preserve"> </v>
      </c>
      <c r="M409" s="50" t="str">
        <f>Données!B367 &amp; " " &amp;Données!A367</f>
        <v xml:space="preserve"> </v>
      </c>
      <c r="N409" s="49" t="str">
        <f>TRIM(Données!B367 &amp; " " &amp;Données!A367 &amp; " " &amp; Données!E367 &amp; " " &amp; Données!F367 &amp; " " &amp; Données!G367)</f>
        <v/>
      </c>
      <c r="O409" s="49" t="str">
        <f t="shared" si="118"/>
        <v xml:space="preserve">  </v>
      </c>
      <c r="P409" s="49">
        <f t="shared" si="117"/>
        <v>408</v>
      </c>
    </row>
    <row r="410" spans="9:16" x14ac:dyDescent="0.15">
      <c r="I410" s="52" t="str">
        <f>Données!J368 &amp; ""</f>
        <v/>
      </c>
      <c r="J410" s="52" t="str">
        <f>Données!I368 &amp; ""</f>
        <v/>
      </c>
      <c r="K410" s="52" t="str">
        <f>Données!H368 &amp; ""</f>
        <v/>
      </c>
      <c r="L410" s="49" t="str">
        <f>Données!C368 &amp; " " &amp;Données!D368</f>
        <v xml:space="preserve"> </v>
      </c>
      <c r="M410" s="50" t="str">
        <f>Données!B368 &amp; " " &amp;Données!A368</f>
        <v xml:space="preserve"> </v>
      </c>
      <c r="N410" s="49" t="str">
        <f>TRIM(Données!B368 &amp; " " &amp;Données!A368 &amp; " " &amp; Données!E368 &amp; " " &amp; Données!F368 &amp; " " &amp; Données!G368)</f>
        <v/>
      </c>
      <c r="O410" s="49" t="str">
        <f t="shared" si="118"/>
        <v xml:space="preserve">  </v>
      </c>
      <c r="P410" s="49">
        <f t="shared" si="117"/>
        <v>409</v>
      </c>
    </row>
    <row r="411" spans="9:16" x14ac:dyDescent="0.15">
      <c r="I411" s="52" t="str">
        <f>Données!J369 &amp; ""</f>
        <v/>
      </c>
      <c r="J411" s="52" t="str">
        <f>Données!I369 &amp; ""</f>
        <v/>
      </c>
      <c r="K411" s="52" t="str">
        <f>Données!H369 &amp; ""</f>
        <v/>
      </c>
      <c r="L411" s="49" t="str">
        <f>Données!C369 &amp; " " &amp;Données!D369</f>
        <v xml:space="preserve"> </v>
      </c>
      <c r="M411" s="50" t="str">
        <f>Données!B369 &amp; " " &amp;Données!A369</f>
        <v xml:space="preserve"> </v>
      </c>
      <c r="N411" s="49" t="str">
        <f>TRIM(Données!B369 &amp; " " &amp;Données!A369 &amp; " " &amp; Données!E369 &amp; " " &amp; Données!F369 &amp; " " &amp; Données!G369)</f>
        <v/>
      </c>
      <c r="O411" s="49" t="str">
        <f t="shared" si="118"/>
        <v xml:space="preserve">  </v>
      </c>
      <c r="P411" s="49">
        <f t="shared" si="117"/>
        <v>410</v>
      </c>
    </row>
    <row r="412" spans="9:16" x14ac:dyDescent="0.15">
      <c r="I412" s="52" t="str">
        <f>Données!J370 &amp; ""</f>
        <v/>
      </c>
      <c r="J412" s="52" t="str">
        <f>Données!I370 &amp; ""</f>
        <v/>
      </c>
      <c r="K412" s="52" t="str">
        <f>Données!H370 &amp; ""</f>
        <v/>
      </c>
      <c r="L412" s="49" t="str">
        <f>Données!C370 &amp; " " &amp;Données!D370</f>
        <v xml:space="preserve"> </v>
      </c>
      <c r="M412" s="50" t="str">
        <f>Données!B370 &amp; " " &amp;Données!A370</f>
        <v xml:space="preserve"> </v>
      </c>
      <c r="N412" s="49" t="str">
        <f>TRIM(Données!B370 &amp; " " &amp;Données!A370 &amp; " " &amp; Données!E370 &amp; " " &amp; Données!F370 &amp; " " &amp; Données!G370)</f>
        <v/>
      </c>
      <c r="O412" s="49" t="str">
        <f t="shared" si="118"/>
        <v xml:space="preserve">  </v>
      </c>
      <c r="P412" s="49">
        <f t="shared" si="117"/>
        <v>411</v>
      </c>
    </row>
    <row r="413" spans="9:16" x14ac:dyDescent="0.15">
      <c r="I413" s="52" t="str">
        <f>Données!J371 &amp; ""</f>
        <v/>
      </c>
      <c r="J413" s="52" t="str">
        <f>Données!I371 &amp; ""</f>
        <v/>
      </c>
      <c r="K413" s="52" t="str">
        <f>Données!H371 &amp; ""</f>
        <v/>
      </c>
      <c r="L413" s="49" t="str">
        <f>Données!C371 &amp; " " &amp;Données!D371</f>
        <v xml:space="preserve"> </v>
      </c>
      <c r="M413" s="50" t="str">
        <f>Données!B371 &amp; " " &amp;Données!A371</f>
        <v xml:space="preserve"> </v>
      </c>
      <c r="N413" s="49" t="str">
        <f>TRIM(Données!B371 &amp; " " &amp;Données!A371 &amp; " " &amp; Données!E371 &amp; " " &amp; Données!F371 &amp; " " &amp; Données!G371)</f>
        <v/>
      </c>
      <c r="O413" s="49" t="str">
        <f t="shared" si="118"/>
        <v xml:space="preserve">  </v>
      </c>
      <c r="P413" s="49">
        <f t="shared" si="117"/>
        <v>412</v>
      </c>
    </row>
    <row r="414" spans="9:16" x14ac:dyDescent="0.15">
      <c r="I414" s="52" t="str">
        <f>Données!J372 &amp; ""</f>
        <v/>
      </c>
      <c r="J414" s="52" t="str">
        <f>Données!I372 &amp; ""</f>
        <v/>
      </c>
      <c r="K414" s="52" t="str">
        <f>Données!H372 &amp; ""</f>
        <v/>
      </c>
      <c r="L414" s="49" t="str">
        <f>Données!C372 &amp; " " &amp;Données!D372</f>
        <v xml:space="preserve"> </v>
      </c>
      <c r="M414" s="50" t="str">
        <f>Données!B372 &amp; " " &amp;Données!A372</f>
        <v xml:space="preserve"> </v>
      </c>
      <c r="N414" s="49" t="str">
        <f>TRIM(Données!B372 &amp; " " &amp;Données!A372 &amp; " " &amp; Données!E372 &amp; " " &amp; Données!F372 &amp; " " &amp; Données!G372)</f>
        <v/>
      </c>
      <c r="O414" s="49" t="str">
        <f t="shared" si="118"/>
        <v xml:space="preserve">  </v>
      </c>
      <c r="P414" s="49">
        <f t="shared" si="117"/>
        <v>413</v>
      </c>
    </row>
    <row r="415" spans="9:16" x14ac:dyDescent="0.15">
      <c r="I415" s="52" t="str">
        <f>Données!J373 &amp; ""</f>
        <v/>
      </c>
      <c r="J415" s="52" t="str">
        <f>Données!I373 &amp; ""</f>
        <v/>
      </c>
      <c r="K415" s="52" t="str">
        <f>Données!H373 &amp; ""</f>
        <v/>
      </c>
      <c r="L415" s="49" t="str">
        <f>Données!C373 &amp; " " &amp;Données!D373</f>
        <v xml:space="preserve"> </v>
      </c>
      <c r="M415" s="50" t="str">
        <f>Données!B373 &amp; " " &amp;Données!A373</f>
        <v xml:space="preserve"> </v>
      </c>
      <c r="N415" s="49" t="str">
        <f>TRIM(Données!B373 &amp; " " &amp;Données!A373 &amp; " " &amp; Données!E373 &amp; " " &amp; Données!F373 &amp; " " &amp; Données!G373)</f>
        <v/>
      </c>
      <c r="O415" s="49" t="str">
        <f t="shared" si="118"/>
        <v xml:space="preserve">  </v>
      </c>
      <c r="P415" s="49">
        <f t="shared" si="117"/>
        <v>414</v>
      </c>
    </row>
    <row r="416" spans="9:16" x14ac:dyDescent="0.15">
      <c r="I416" s="52" t="str">
        <f>Données!J374 &amp; ""</f>
        <v/>
      </c>
      <c r="J416" s="52" t="str">
        <f>Données!I374 &amp; ""</f>
        <v/>
      </c>
      <c r="K416" s="52" t="str">
        <f>Données!H374 &amp; ""</f>
        <v/>
      </c>
      <c r="L416" s="49" t="str">
        <f>Données!C374 &amp; " " &amp;Données!D374</f>
        <v xml:space="preserve"> </v>
      </c>
      <c r="M416" s="50" t="str">
        <f>Données!B374 &amp; " " &amp;Données!A374</f>
        <v xml:space="preserve"> </v>
      </c>
      <c r="N416" s="49" t="str">
        <f>TRIM(Données!B374 &amp; " " &amp;Données!A374 &amp; " " &amp; Données!E374 &amp; " " &amp; Données!F374 &amp; " " &amp; Données!G374)</f>
        <v/>
      </c>
      <c r="O416" s="49" t="str">
        <f t="shared" si="118"/>
        <v xml:space="preserve">  </v>
      </c>
      <c r="P416" s="49">
        <f t="shared" si="117"/>
        <v>415</v>
      </c>
    </row>
    <row r="417" spans="9:16" x14ac:dyDescent="0.15">
      <c r="I417" s="52" t="str">
        <f>Données!J375 &amp; ""</f>
        <v/>
      </c>
      <c r="J417" s="52" t="str">
        <f>Données!I375 &amp; ""</f>
        <v/>
      </c>
      <c r="K417" s="52" t="str">
        <f>Données!H375 &amp; ""</f>
        <v/>
      </c>
      <c r="L417" s="49" t="str">
        <f>Données!C375 &amp; " " &amp;Données!D375</f>
        <v xml:space="preserve"> </v>
      </c>
      <c r="M417" s="50" t="str">
        <f>Données!B375 &amp; " " &amp;Données!A375</f>
        <v xml:space="preserve"> </v>
      </c>
      <c r="N417" s="49" t="str">
        <f>TRIM(Données!B375 &amp; " " &amp;Données!A375 &amp; " " &amp; Données!E375 &amp; " " &amp; Données!F375 &amp; " " &amp; Données!G375)</f>
        <v/>
      </c>
      <c r="O417" s="49" t="str">
        <f t="shared" si="118"/>
        <v xml:space="preserve">  </v>
      </c>
      <c r="P417" s="49">
        <f t="shared" si="117"/>
        <v>416</v>
      </c>
    </row>
    <row r="418" spans="9:16" x14ac:dyDescent="0.15">
      <c r="I418" s="52" t="str">
        <f>Données!J376 &amp; ""</f>
        <v/>
      </c>
      <c r="J418" s="52" t="str">
        <f>Données!I376 &amp; ""</f>
        <v/>
      </c>
      <c r="K418" s="52" t="str">
        <f>Données!H376 &amp; ""</f>
        <v/>
      </c>
      <c r="L418" s="49" t="str">
        <f>Données!C376 &amp; " " &amp;Données!D376</f>
        <v xml:space="preserve"> </v>
      </c>
      <c r="M418" s="50" t="str">
        <f>Données!B376 &amp; " " &amp;Données!A376</f>
        <v xml:space="preserve"> </v>
      </c>
      <c r="N418" s="49" t="str">
        <f>TRIM(Données!B376 &amp; " " &amp;Données!A376 &amp; " " &amp; Données!E376 &amp; " " &amp; Données!F376 &amp; " " &amp; Données!G376)</f>
        <v/>
      </c>
      <c r="O418" s="49" t="str">
        <f t="shared" si="118"/>
        <v xml:space="preserve">  </v>
      </c>
      <c r="P418" s="49">
        <f t="shared" si="117"/>
        <v>417</v>
      </c>
    </row>
    <row r="419" spans="9:16" x14ac:dyDescent="0.15">
      <c r="I419" s="52" t="str">
        <f>Données!J377 &amp; ""</f>
        <v/>
      </c>
      <c r="J419" s="52" t="str">
        <f>Données!I377 &amp; ""</f>
        <v/>
      </c>
      <c r="K419" s="52" t="str">
        <f>Données!H377 &amp; ""</f>
        <v/>
      </c>
      <c r="L419" s="49" t="str">
        <f>Données!C377 &amp; " " &amp;Données!D377</f>
        <v xml:space="preserve"> </v>
      </c>
      <c r="M419" s="50" t="str">
        <f>Données!B377 &amp; " " &amp;Données!A377</f>
        <v xml:space="preserve"> </v>
      </c>
      <c r="N419" s="49" t="str">
        <f>TRIM(Données!B377 &amp; " " &amp;Données!A377 &amp; " " &amp; Données!E377 &amp; " " &amp; Données!F377 &amp; " " &amp; Données!G377)</f>
        <v/>
      </c>
      <c r="O419" s="49" t="str">
        <f t="shared" si="118"/>
        <v xml:space="preserve">  </v>
      </c>
      <c r="P419" s="49">
        <f t="shared" si="117"/>
        <v>418</v>
      </c>
    </row>
    <row r="420" spans="9:16" x14ac:dyDescent="0.15">
      <c r="I420" s="52" t="str">
        <f>Données!J378 &amp; ""</f>
        <v/>
      </c>
      <c r="J420" s="52" t="str">
        <f>Données!I378 &amp; ""</f>
        <v/>
      </c>
      <c r="K420" s="52" t="str">
        <f>Données!H378 &amp; ""</f>
        <v/>
      </c>
      <c r="L420" s="49" t="str">
        <f>Données!C378 &amp; " " &amp;Données!D378</f>
        <v xml:space="preserve"> </v>
      </c>
      <c r="M420" s="50" t="str">
        <f>Données!B378 &amp; " " &amp;Données!A378</f>
        <v xml:space="preserve"> </v>
      </c>
      <c r="N420" s="49" t="str">
        <f>TRIM(Données!B378 &amp; " " &amp;Données!A378 &amp; " " &amp; Données!E378 &amp; " " &amp; Données!F378 &amp; " " &amp; Données!G378)</f>
        <v/>
      </c>
      <c r="O420" s="49" t="str">
        <f t="shared" si="118"/>
        <v xml:space="preserve">  </v>
      </c>
      <c r="P420" s="49">
        <f t="shared" si="117"/>
        <v>419</v>
      </c>
    </row>
    <row r="421" spans="9:16" x14ac:dyDescent="0.15">
      <c r="I421" s="52" t="str">
        <f>Données!J379 &amp; ""</f>
        <v/>
      </c>
      <c r="J421" s="52" t="str">
        <f>Données!I379 &amp; ""</f>
        <v/>
      </c>
      <c r="K421" s="52" t="str">
        <f>Données!H379 &amp; ""</f>
        <v/>
      </c>
      <c r="L421" s="49" t="str">
        <f>Données!C379 &amp; " " &amp;Données!D379</f>
        <v xml:space="preserve"> </v>
      </c>
      <c r="M421" s="50" t="str">
        <f>Données!B379 &amp; " " &amp;Données!A379</f>
        <v xml:space="preserve"> </v>
      </c>
      <c r="N421" s="49" t="str">
        <f>TRIM(Données!B379 &amp; " " &amp;Données!A379 &amp; " " &amp; Données!E379 &amp; " " &amp; Données!F379 &amp; " " &amp; Données!G379)</f>
        <v/>
      </c>
      <c r="O421" s="49" t="str">
        <f t="shared" si="118"/>
        <v xml:space="preserve">  </v>
      </c>
      <c r="P421" s="49">
        <f t="shared" si="117"/>
        <v>420</v>
      </c>
    </row>
    <row r="422" spans="9:16" x14ac:dyDescent="0.15">
      <c r="I422" s="52" t="str">
        <f>Données!J380 &amp; ""</f>
        <v/>
      </c>
      <c r="J422" s="52" t="str">
        <f>Données!I380 &amp; ""</f>
        <v/>
      </c>
      <c r="K422" s="52" t="str">
        <f>Données!H380 &amp; ""</f>
        <v/>
      </c>
      <c r="L422" s="49" t="str">
        <f>Données!C380 &amp; " " &amp;Données!D380</f>
        <v xml:space="preserve"> </v>
      </c>
      <c r="M422" s="50" t="str">
        <f>Données!B380 &amp; " " &amp;Données!A380</f>
        <v xml:space="preserve"> </v>
      </c>
      <c r="N422" s="49" t="str">
        <f>TRIM(Données!B380 &amp; " " &amp;Données!A380 &amp; " " &amp; Données!E380 &amp; " " &amp; Données!F380 &amp; " " &amp; Données!G380)</f>
        <v/>
      </c>
      <c r="O422" s="49" t="str">
        <f t="shared" si="118"/>
        <v xml:space="preserve">  </v>
      </c>
      <c r="P422" s="49">
        <f t="shared" si="117"/>
        <v>421</v>
      </c>
    </row>
    <row r="423" spans="9:16" x14ac:dyDescent="0.15">
      <c r="I423" s="52" t="str">
        <f>Données!J381 &amp; ""</f>
        <v/>
      </c>
      <c r="J423" s="52" t="str">
        <f>Données!I381 &amp; ""</f>
        <v/>
      </c>
      <c r="K423" s="52" t="str">
        <f>Données!H381 &amp; ""</f>
        <v/>
      </c>
      <c r="L423" s="49" t="str">
        <f>Données!C381 &amp; " " &amp;Données!D381</f>
        <v xml:space="preserve"> </v>
      </c>
      <c r="M423" s="50" t="str">
        <f>Données!B381 &amp; " " &amp;Données!A381</f>
        <v xml:space="preserve"> </v>
      </c>
      <c r="N423" s="49" t="str">
        <f>TRIM(Données!B381 &amp; " " &amp;Données!A381 &amp; " " &amp; Données!E381 &amp; " " &amp; Données!F381 &amp; " " &amp; Données!G381)</f>
        <v/>
      </c>
      <c r="O423" s="49" t="str">
        <f t="shared" si="118"/>
        <v xml:space="preserve">  </v>
      </c>
      <c r="P423" s="49">
        <f t="shared" si="117"/>
        <v>422</v>
      </c>
    </row>
    <row r="424" spans="9:16" x14ac:dyDescent="0.15">
      <c r="I424" s="52" t="str">
        <f>Données!J382 &amp; ""</f>
        <v/>
      </c>
      <c r="J424" s="52" t="str">
        <f>Données!I382 &amp; ""</f>
        <v/>
      </c>
      <c r="K424" s="52" t="str">
        <f>Données!H382 &amp; ""</f>
        <v/>
      </c>
      <c r="L424" s="49" t="str">
        <f>Données!C382 &amp; " " &amp;Données!D382</f>
        <v xml:space="preserve"> </v>
      </c>
      <c r="M424" s="50" t="str">
        <f>Données!B382 &amp; " " &amp;Données!A382</f>
        <v xml:space="preserve"> </v>
      </c>
      <c r="N424" s="49" t="str">
        <f>TRIM(Données!B382 &amp; " " &amp;Données!A382 &amp; " " &amp; Données!E382 &amp; " " &amp; Données!F382 &amp; " " &amp; Données!G382)</f>
        <v/>
      </c>
      <c r="O424" s="49" t="str">
        <f t="shared" si="118"/>
        <v xml:space="preserve">  </v>
      </c>
      <c r="P424" s="49">
        <f t="shared" si="117"/>
        <v>423</v>
      </c>
    </row>
    <row r="425" spans="9:16" x14ac:dyDescent="0.15">
      <c r="I425" s="52" t="str">
        <f>Données!J383 &amp; ""</f>
        <v/>
      </c>
      <c r="J425" s="52" t="str">
        <f>Données!I383 &amp; ""</f>
        <v/>
      </c>
      <c r="K425" s="52" t="str">
        <f>Données!H383 &amp; ""</f>
        <v/>
      </c>
      <c r="L425" s="49" t="str">
        <f>Données!C383 &amp; " " &amp;Données!D383</f>
        <v xml:space="preserve"> </v>
      </c>
      <c r="M425" s="50" t="str">
        <f>Données!B383 &amp; " " &amp;Données!A383</f>
        <v xml:space="preserve"> </v>
      </c>
      <c r="N425" s="49" t="str">
        <f>TRIM(Données!B383 &amp; " " &amp;Données!A383 &amp; " " &amp; Données!E383 &amp; " " &amp; Données!F383 &amp; " " &amp; Données!G383)</f>
        <v/>
      </c>
      <c r="O425" s="49" t="str">
        <f t="shared" si="118"/>
        <v xml:space="preserve">  </v>
      </c>
      <c r="P425" s="49">
        <f t="shared" si="117"/>
        <v>424</v>
      </c>
    </row>
    <row r="426" spans="9:16" x14ac:dyDescent="0.15">
      <c r="I426" s="52" t="str">
        <f>Données!J384 &amp; ""</f>
        <v/>
      </c>
      <c r="J426" s="52" t="str">
        <f>Données!I384 &amp; ""</f>
        <v/>
      </c>
      <c r="K426" s="52" t="str">
        <f>Données!H384 &amp; ""</f>
        <v/>
      </c>
      <c r="L426" s="49" t="str">
        <f>Données!C384 &amp; " " &amp;Données!D384</f>
        <v xml:space="preserve"> </v>
      </c>
      <c r="M426" s="50" t="str">
        <f>Données!B384 &amp; " " &amp;Données!A384</f>
        <v xml:space="preserve"> </v>
      </c>
      <c r="N426" s="49" t="str">
        <f>TRIM(Données!B384 &amp; " " &amp;Données!A384 &amp; " " &amp; Données!E384 &amp; " " &amp; Données!F384 &amp; " " &amp; Données!G384)</f>
        <v/>
      </c>
      <c r="O426" s="49" t="str">
        <f t="shared" si="118"/>
        <v xml:space="preserve">  </v>
      </c>
      <c r="P426" s="49">
        <f t="shared" si="117"/>
        <v>425</v>
      </c>
    </row>
    <row r="427" spans="9:16" x14ac:dyDescent="0.15">
      <c r="I427" s="52" t="str">
        <f>Données!J385 &amp; ""</f>
        <v/>
      </c>
      <c r="J427" s="52" t="str">
        <f>Données!I385 &amp; ""</f>
        <v/>
      </c>
      <c r="K427" s="52" t="str">
        <f>Données!H385 &amp; ""</f>
        <v/>
      </c>
      <c r="L427" s="49" t="str">
        <f>Données!C385 &amp; " " &amp;Données!D385</f>
        <v xml:space="preserve"> </v>
      </c>
      <c r="M427" s="50" t="str">
        <f>Données!B385 &amp; " " &amp;Données!A385</f>
        <v xml:space="preserve"> </v>
      </c>
      <c r="N427" s="49" t="str">
        <f>TRIM(Données!B385 &amp; " " &amp;Données!A385 &amp; " " &amp; Données!E385 &amp; " " &amp; Données!F385 &amp; " " &amp; Données!G385)</f>
        <v/>
      </c>
      <c r="O427" s="49" t="str">
        <f t="shared" si="118"/>
        <v xml:space="preserve">  </v>
      </c>
      <c r="P427" s="49">
        <f t="shared" si="117"/>
        <v>426</v>
      </c>
    </row>
    <row r="428" spans="9:16" x14ac:dyDescent="0.15">
      <c r="I428" s="52" t="str">
        <f>Données!J386 &amp; ""</f>
        <v/>
      </c>
      <c r="J428" s="52" t="str">
        <f>Données!I386 &amp; ""</f>
        <v/>
      </c>
      <c r="K428" s="52" t="str">
        <f>Données!H386 &amp; ""</f>
        <v/>
      </c>
      <c r="L428" s="49" t="str">
        <f>Données!C386 &amp; " " &amp;Données!D386</f>
        <v xml:space="preserve"> </v>
      </c>
      <c r="M428" s="50" t="str">
        <f>Données!B386 &amp; " " &amp;Données!A386</f>
        <v xml:space="preserve"> </v>
      </c>
      <c r="N428" s="49" t="str">
        <f>TRIM(Données!B386 &amp; " " &amp;Données!A386 &amp; " " &amp; Données!E386 &amp; " " &amp; Données!F386 &amp; " " &amp; Données!G386)</f>
        <v/>
      </c>
      <c r="O428" s="49" t="str">
        <f t="shared" si="118"/>
        <v xml:space="preserve">  </v>
      </c>
      <c r="P428" s="49">
        <f t="shared" si="117"/>
        <v>427</v>
      </c>
    </row>
    <row r="429" spans="9:16" x14ac:dyDescent="0.15">
      <c r="I429" s="52" t="str">
        <f>Données!J387 &amp; ""</f>
        <v/>
      </c>
      <c r="J429" s="52" t="str">
        <f>Données!I387 &amp; ""</f>
        <v/>
      </c>
      <c r="K429" s="52" t="str">
        <f>Données!H387 &amp; ""</f>
        <v/>
      </c>
      <c r="L429" s="49" t="str">
        <f>Données!C387 &amp; " " &amp;Données!D387</f>
        <v xml:space="preserve"> </v>
      </c>
      <c r="M429" s="50" t="str">
        <f>Données!B387 &amp; " " &amp;Données!A387</f>
        <v xml:space="preserve"> </v>
      </c>
      <c r="N429" s="49" t="str">
        <f>TRIM(Données!B387 &amp; " " &amp;Données!A387 &amp; " " &amp; Données!E387 &amp; " " &amp; Données!F387 &amp; " " &amp; Données!G387)</f>
        <v/>
      </c>
      <c r="O429" s="49" t="str">
        <f t="shared" si="118"/>
        <v xml:space="preserve">  </v>
      </c>
      <c r="P429" s="49">
        <f t="shared" si="117"/>
        <v>428</v>
      </c>
    </row>
    <row r="430" spans="9:16" x14ac:dyDescent="0.15">
      <c r="I430" s="52" t="str">
        <f>Données!J388 &amp; ""</f>
        <v/>
      </c>
      <c r="J430" s="52" t="str">
        <f>Données!I388 &amp; ""</f>
        <v/>
      </c>
      <c r="K430" s="52" t="str">
        <f>Données!H388 &amp; ""</f>
        <v/>
      </c>
      <c r="L430" s="49" t="str">
        <f>Données!C388 &amp; " " &amp;Données!D388</f>
        <v xml:space="preserve"> </v>
      </c>
      <c r="M430" s="50" t="str">
        <f>Données!B388 &amp; " " &amp;Données!A388</f>
        <v xml:space="preserve"> </v>
      </c>
      <c r="N430" s="49" t="str">
        <f>TRIM(Données!B388 &amp; " " &amp;Données!A388 &amp; " " &amp; Données!E388 &amp; " " &amp; Données!F388 &amp; " " &amp; Données!G388)</f>
        <v/>
      </c>
      <c r="O430" s="49" t="str">
        <f t="shared" si="118"/>
        <v xml:space="preserve">  </v>
      </c>
      <c r="P430" s="49">
        <f t="shared" si="117"/>
        <v>429</v>
      </c>
    </row>
    <row r="431" spans="9:16" x14ac:dyDescent="0.15">
      <c r="I431" s="52" t="str">
        <f>Données!J389 &amp; ""</f>
        <v/>
      </c>
      <c r="J431" s="52" t="str">
        <f>Données!I389 &amp; ""</f>
        <v/>
      </c>
      <c r="K431" s="52" t="str">
        <f>Données!H389 &amp; ""</f>
        <v/>
      </c>
      <c r="L431" s="49" t="str">
        <f>Données!C389 &amp; " " &amp;Données!D389</f>
        <v xml:space="preserve"> </v>
      </c>
      <c r="M431" s="50" t="str">
        <f>Données!B389 &amp; " " &amp;Données!A389</f>
        <v xml:space="preserve"> </v>
      </c>
      <c r="N431" s="49" t="str">
        <f>TRIM(Données!B389 &amp; " " &amp;Données!A389 &amp; " " &amp; Données!E389 &amp; " " &amp; Données!F389 &amp; " " &amp; Données!G389)</f>
        <v/>
      </c>
      <c r="O431" s="49" t="str">
        <f t="shared" si="118"/>
        <v xml:space="preserve">  </v>
      </c>
      <c r="P431" s="49">
        <f t="shared" si="117"/>
        <v>430</v>
      </c>
    </row>
    <row r="432" spans="9:16" x14ac:dyDescent="0.15">
      <c r="I432" s="52" t="str">
        <f>Données!J390 &amp; ""</f>
        <v/>
      </c>
      <c r="J432" s="52" t="str">
        <f>Données!I390 &amp; ""</f>
        <v/>
      </c>
      <c r="K432" s="52" t="str">
        <f>Données!H390 &amp; ""</f>
        <v/>
      </c>
      <c r="L432" s="49" t="str">
        <f>Données!C390 &amp; " " &amp;Données!D390</f>
        <v xml:space="preserve"> </v>
      </c>
      <c r="M432" s="50" t="str">
        <f>Données!B390 &amp; " " &amp;Données!A390</f>
        <v xml:space="preserve"> </v>
      </c>
      <c r="N432" s="49" t="str">
        <f>TRIM(Données!B390 &amp; " " &amp;Données!A390 &amp; " " &amp; Données!E390 &amp; " " &amp; Données!F390 &amp; " " &amp; Données!G390)</f>
        <v/>
      </c>
      <c r="O432" s="49" t="str">
        <f t="shared" si="118"/>
        <v xml:space="preserve">  </v>
      </c>
      <c r="P432" s="49">
        <f t="shared" si="117"/>
        <v>431</v>
      </c>
    </row>
    <row r="433" spans="9:16" x14ac:dyDescent="0.15">
      <c r="I433" s="52" t="str">
        <f>Données!J391 &amp; ""</f>
        <v/>
      </c>
      <c r="J433" s="52" t="str">
        <f>Données!I391 &amp; ""</f>
        <v/>
      </c>
      <c r="K433" s="52" t="str">
        <f>Données!H391 &amp; ""</f>
        <v/>
      </c>
      <c r="L433" s="49" t="str">
        <f>Données!C391 &amp; " " &amp;Données!D391</f>
        <v xml:space="preserve"> </v>
      </c>
      <c r="M433" s="50" t="str">
        <f>Données!B391 &amp; " " &amp;Données!A391</f>
        <v xml:space="preserve"> </v>
      </c>
      <c r="N433" s="49" t="str">
        <f>TRIM(Données!B391 &amp; " " &amp;Données!A391 &amp; " " &amp; Données!E391 &amp; " " &amp; Données!F391 &amp; " " &amp; Données!G391)</f>
        <v/>
      </c>
      <c r="O433" s="49" t="str">
        <f t="shared" si="118"/>
        <v xml:space="preserve">  </v>
      </c>
      <c r="P433" s="49">
        <f t="shared" si="117"/>
        <v>432</v>
      </c>
    </row>
    <row r="434" spans="9:16" x14ac:dyDescent="0.15">
      <c r="I434" s="52" t="str">
        <f>Données!J392 &amp; ""</f>
        <v/>
      </c>
      <c r="J434" s="52" t="str">
        <f>Données!I392 &amp; ""</f>
        <v/>
      </c>
      <c r="K434" s="52" t="str">
        <f>Données!H392 &amp; ""</f>
        <v/>
      </c>
      <c r="L434" s="49" t="str">
        <f>Données!C392 &amp; " " &amp;Données!D392</f>
        <v xml:space="preserve"> </v>
      </c>
      <c r="M434" s="50" t="str">
        <f>Données!B392 &amp; " " &amp;Données!A392</f>
        <v xml:space="preserve"> </v>
      </c>
      <c r="N434" s="49" t="str">
        <f>TRIM(Données!B392 &amp; " " &amp;Données!A392 &amp; " " &amp; Données!E392 &amp; " " &amp; Données!F392 &amp; " " &amp; Données!G392)</f>
        <v/>
      </c>
      <c r="O434" s="49" t="str">
        <f t="shared" si="118"/>
        <v xml:space="preserve">  </v>
      </c>
      <c r="P434" s="49">
        <f t="shared" si="117"/>
        <v>433</v>
      </c>
    </row>
    <row r="435" spans="9:16" x14ac:dyDescent="0.15">
      <c r="I435" s="52" t="str">
        <f>Données!J393 &amp; ""</f>
        <v/>
      </c>
      <c r="J435" s="52" t="str">
        <f>Données!I393 &amp; ""</f>
        <v/>
      </c>
      <c r="K435" s="52" t="str">
        <f>Données!H393 &amp; ""</f>
        <v/>
      </c>
      <c r="L435" s="49" t="str">
        <f>Données!C393 &amp; " " &amp;Données!D393</f>
        <v xml:space="preserve"> </v>
      </c>
      <c r="M435" s="50" t="str">
        <f>Données!B393 &amp; " " &amp;Données!A393</f>
        <v xml:space="preserve"> </v>
      </c>
      <c r="N435" s="49" t="str">
        <f>TRIM(Données!B393 &amp; " " &amp;Données!A393 &amp; " " &amp; Données!E393 &amp; " " &amp; Données!F393 &amp; " " &amp; Données!G393)</f>
        <v/>
      </c>
      <c r="O435" s="49" t="str">
        <f t="shared" si="118"/>
        <v xml:space="preserve">  </v>
      </c>
      <c r="P435" s="49">
        <f t="shared" si="117"/>
        <v>434</v>
      </c>
    </row>
    <row r="436" spans="9:16" x14ac:dyDescent="0.15">
      <c r="I436" s="52" t="str">
        <f>Données!J394 &amp; ""</f>
        <v/>
      </c>
      <c r="J436" s="52" t="str">
        <f>Données!I394 &amp; ""</f>
        <v/>
      </c>
      <c r="K436" s="52" t="str">
        <f>Données!H394 &amp; ""</f>
        <v/>
      </c>
      <c r="L436" s="49" t="str">
        <f>Données!C394 &amp; " " &amp;Données!D394</f>
        <v xml:space="preserve"> </v>
      </c>
      <c r="M436" s="50" t="str">
        <f>Données!B394 &amp; " " &amp;Données!A394</f>
        <v xml:space="preserve"> </v>
      </c>
      <c r="N436" s="49" t="str">
        <f>TRIM(Données!B394 &amp; " " &amp;Données!A394 &amp; " " &amp; Données!E394 &amp; " " &amp; Données!F394 &amp; " " &amp; Données!G394)</f>
        <v/>
      </c>
      <c r="O436" s="49" t="str">
        <f t="shared" si="118"/>
        <v xml:space="preserve">  </v>
      </c>
      <c r="P436" s="49">
        <f t="shared" si="117"/>
        <v>435</v>
      </c>
    </row>
    <row r="437" spans="9:16" x14ac:dyDescent="0.15">
      <c r="I437" s="52" t="str">
        <f>Données!J395 &amp; ""</f>
        <v/>
      </c>
      <c r="J437" s="52" t="str">
        <f>Données!I395 &amp; ""</f>
        <v/>
      </c>
      <c r="K437" s="52" t="str">
        <f>Données!H395 &amp; ""</f>
        <v/>
      </c>
      <c r="L437" s="49" t="str">
        <f>Données!C395 &amp; " " &amp;Données!D395</f>
        <v xml:space="preserve"> </v>
      </c>
      <c r="M437" s="50" t="str">
        <f>Données!B395 &amp; " " &amp;Données!A395</f>
        <v xml:space="preserve"> </v>
      </c>
      <c r="N437" s="49" t="str">
        <f>TRIM(Données!B395 &amp; " " &amp;Données!A395 &amp; " " &amp; Données!E395 &amp; " " &amp; Données!F395 &amp; " " &amp; Données!G395)</f>
        <v/>
      </c>
      <c r="O437" s="49" t="str">
        <f t="shared" si="118"/>
        <v xml:space="preserve">  </v>
      </c>
      <c r="P437" s="49">
        <f t="shared" si="117"/>
        <v>436</v>
      </c>
    </row>
    <row r="438" spans="9:16" x14ac:dyDescent="0.15">
      <c r="I438" s="52" t="str">
        <f>Données!J396 &amp; ""</f>
        <v/>
      </c>
      <c r="J438" s="52" t="str">
        <f>Données!I396 &amp; ""</f>
        <v/>
      </c>
      <c r="K438" s="52" t="str">
        <f>Données!H396 &amp; ""</f>
        <v/>
      </c>
      <c r="L438" s="49" t="str">
        <f>Données!C396 &amp; " " &amp;Données!D396</f>
        <v xml:space="preserve"> </v>
      </c>
      <c r="M438" s="50" t="str">
        <f>Données!B396 &amp; " " &amp;Données!A396</f>
        <v xml:space="preserve"> </v>
      </c>
      <c r="N438" s="49" t="str">
        <f>TRIM(Données!B396 &amp; " " &amp;Données!A396 &amp; " " &amp; Données!E396 &amp; " " &amp; Données!F396 &amp; " " &amp; Données!G396)</f>
        <v/>
      </c>
      <c r="O438" s="49" t="str">
        <f t="shared" si="118"/>
        <v xml:space="preserve">  </v>
      </c>
      <c r="P438" s="49">
        <f t="shared" si="117"/>
        <v>437</v>
      </c>
    </row>
    <row r="439" spans="9:16" x14ac:dyDescent="0.15">
      <c r="I439" s="52" t="str">
        <f>Données!J397 &amp; ""</f>
        <v/>
      </c>
      <c r="J439" s="52" t="str">
        <f>Données!I397 &amp; ""</f>
        <v/>
      </c>
      <c r="K439" s="52" t="str">
        <f>Données!H397 &amp; ""</f>
        <v/>
      </c>
      <c r="L439" s="49" t="str">
        <f>Données!C397 &amp; " " &amp;Données!D397</f>
        <v xml:space="preserve"> </v>
      </c>
      <c r="M439" s="50" t="str">
        <f>Données!B397 &amp; " " &amp;Données!A397</f>
        <v xml:space="preserve"> </v>
      </c>
      <c r="N439" s="49" t="str">
        <f>TRIM(Données!B397 &amp; " " &amp;Données!A397 &amp; " " &amp; Données!E397 &amp; " " &amp; Données!F397 &amp; " " &amp; Données!G397)</f>
        <v/>
      </c>
      <c r="O439" s="49" t="str">
        <f t="shared" si="118"/>
        <v xml:space="preserve">  </v>
      </c>
      <c r="P439" s="49">
        <f t="shared" si="117"/>
        <v>438</v>
      </c>
    </row>
    <row r="440" spans="9:16" x14ac:dyDescent="0.15">
      <c r="I440" s="52" t="str">
        <f>Données!J398 &amp; ""</f>
        <v/>
      </c>
      <c r="J440" s="52" t="str">
        <f>Données!I398 &amp; ""</f>
        <v/>
      </c>
      <c r="K440" s="52" t="str">
        <f>Données!H398 &amp; ""</f>
        <v/>
      </c>
      <c r="L440" s="49" t="str">
        <f>Données!C398 &amp; " " &amp;Données!D398</f>
        <v xml:space="preserve"> </v>
      </c>
      <c r="M440" s="50" t="str">
        <f>Données!B398 &amp; " " &amp;Données!A398</f>
        <v xml:space="preserve"> </v>
      </c>
      <c r="N440" s="49" t="str">
        <f>TRIM(Données!B398 &amp; " " &amp;Données!A398 &amp; " " &amp; Données!E398 &amp; " " &amp; Données!F398 &amp; " " &amp; Données!G398)</f>
        <v/>
      </c>
      <c r="O440" s="49" t="str">
        <f t="shared" si="118"/>
        <v xml:space="preserve">  </v>
      </c>
      <c r="P440" s="49">
        <f t="shared" si="117"/>
        <v>439</v>
      </c>
    </row>
    <row r="441" spans="9:16" x14ac:dyDescent="0.15">
      <c r="I441" s="52" t="str">
        <f>Données!J399 &amp; ""</f>
        <v/>
      </c>
      <c r="J441" s="52" t="str">
        <f>Données!I399 &amp; ""</f>
        <v/>
      </c>
      <c r="K441" s="52" t="str">
        <f>Données!H399 &amp; ""</f>
        <v/>
      </c>
      <c r="L441" s="49" t="str">
        <f>Données!C399 &amp; " " &amp;Données!D399</f>
        <v xml:space="preserve"> </v>
      </c>
      <c r="M441" s="50" t="str">
        <f>Données!B399 &amp; " " &amp;Données!A399</f>
        <v xml:space="preserve"> </v>
      </c>
      <c r="N441" s="49" t="str">
        <f>TRIM(Données!B399 &amp; " " &amp;Données!A399 &amp; " " &amp; Données!E399 &amp; " " &amp; Données!F399 &amp; " " &amp; Données!G399)</f>
        <v/>
      </c>
      <c r="O441" s="49" t="str">
        <f t="shared" si="118"/>
        <v xml:space="preserve">  </v>
      </c>
      <c r="P441" s="49">
        <f t="shared" si="117"/>
        <v>440</v>
      </c>
    </row>
    <row r="442" spans="9:16" x14ac:dyDescent="0.15">
      <c r="I442" s="52" t="str">
        <f>Données!J400 &amp; ""</f>
        <v/>
      </c>
      <c r="J442" s="52" t="str">
        <f>Données!I400 &amp; ""</f>
        <v/>
      </c>
      <c r="K442" s="52" t="str">
        <f>Données!H400 &amp; ""</f>
        <v/>
      </c>
      <c r="L442" s="49" t="str">
        <f>Données!C400 &amp; " " &amp;Données!D400</f>
        <v xml:space="preserve"> </v>
      </c>
      <c r="M442" s="50" t="str">
        <f>Données!B400 &amp; " " &amp;Données!A400</f>
        <v xml:space="preserve"> </v>
      </c>
      <c r="N442" s="49" t="str">
        <f>TRIM(Données!B400 &amp; " " &amp;Données!A400 &amp; " " &amp; Données!E400 &amp; " " &amp; Données!F400 &amp; " " &amp; Données!G400)</f>
        <v/>
      </c>
      <c r="O442" s="49" t="str">
        <f t="shared" si="118"/>
        <v xml:space="preserve">  </v>
      </c>
      <c r="P442" s="49">
        <f t="shared" si="117"/>
        <v>441</v>
      </c>
    </row>
    <row r="443" spans="9:16" x14ac:dyDescent="0.15">
      <c r="I443" s="52" t="str">
        <f>Données!J401 &amp; ""</f>
        <v/>
      </c>
      <c r="J443" s="52" t="str">
        <f>Données!I401 &amp; ""</f>
        <v/>
      </c>
      <c r="K443" s="52" t="str">
        <f>Données!H401 &amp; ""</f>
        <v/>
      </c>
      <c r="L443" s="49" t="str">
        <f>Données!C401 &amp; " " &amp;Données!D401</f>
        <v xml:space="preserve"> </v>
      </c>
      <c r="M443" s="50" t="str">
        <f>Données!B401 &amp; " " &amp;Données!A401</f>
        <v xml:space="preserve"> </v>
      </c>
      <c r="N443" s="49" t="str">
        <f>TRIM(Données!B401 &amp; " " &amp;Données!A401 &amp; " " &amp; Données!E401 &amp; " " &amp; Données!F401 &amp; " " &amp; Données!G401)</f>
        <v/>
      </c>
      <c r="O443" s="49" t="str">
        <f t="shared" si="118"/>
        <v xml:space="preserve">  </v>
      </c>
      <c r="P443" s="49">
        <f t="shared" si="117"/>
        <v>442</v>
      </c>
    </row>
    <row r="444" spans="9:16" x14ac:dyDescent="0.15">
      <c r="I444" s="52" t="str">
        <f>Données!J402 &amp; ""</f>
        <v/>
      </c>
      <c r="J444" s="52" t="str">
        <f>Données!I402 &amp; ""</f>
        <v/>
      </c>
      <c r="K444" s="52" t="str">
        <f>Données!H402 &amp; ""</f>
        <v/>
      </c>
      <c r="L444" s="49" t="str">
        <f>Données!C402 &amp; " " &amp;Données!D402</f>
        <v xml:space="preserve"> </v>
      </c>
      <c r="M444" s="50" t="str">
        <f>Données!B402 &amp; " " &amp;Données!A402</f>
        <v xml:space="preserve"> </v>
      </c>
      <c r="N444" s="49" t="str">
        <f>TRIM(Données!B402 &amp; " " &amp;Données!A402 &amp; " " &amp; Données!E402 &amp; " " &amp; Données!F402 &amp; " " &amp; Données!G402)</f>
        <v/>
      </c>
      <c r="O444" s="49" t="str">
        <f t="shared" si="118"/>
        <v xml:space="preserve">  </v>
      </c>
      <c r="P444" s="49">
        <f t="shared" si="117"/>
        <v>443</v>
      </c>
    </row>
    <row r="445" spans="9:16" x14ac:dyDescent="0.15">
      <c r="I445" s="52" t="str">
        <f>Données!J403 &amp; ""</f>
        <v/>
      </c>
      <c r="J445" s="52" t="str">
        <f>Données!I403 &amp; ""</f>
        <v/>
      </c>
      <c r="K445" s="52" t="str">
        <f>Données!H403 &amp; ""</f>
        <v/>
      </c>
      <c r="L445" s="49" t="str">
        <f>Données!C403 &amp; " " &amp;Données!D403</f>
        <v xml:space="preserve"> </v>
      </c>
      <c r="M445" s="50" t="str">
        <f>Données!B403 &amp; " " &amp;Données!A403</f>
        <v xml:space="preserve"> </v>
      </c>
      <c r="N445" s="49" t="str">
        <f>TRIM(Données!B403 &amp; " " &amp;Données!A403 &amp; " " &amp; Données!E403 &amp; " " &amp; Données!F403 &amp; " " &amp; Données!G403)</f>
        <v/>
      </c>
      <c r="O445" s="49" t="str">
        <f t="shared" si="118"/>
        <v xml:space="preserve">  </v>
      </c>
      <c r="P445" s="49">
        <f t="shared" si="117"/>
        <v>444</v>
      </c>
    </row>
    <row r="446" spans="9:16" x14ac:dyDescent="0.15">
      <c r="I446" s="52" t="str">
        <f>Données!J404 &amp; ""</f>
        <v/>
      </c>
      <c r="J446" s="52" t="str">
        <f>Données!I404 &amp; ""</f>
        <v/>
      </c>
      <c r="K446" s="52" t="str">
        <f>Données!H404 &amp; ""</f>
        <v/>
      </c>
      <c r="L446" s="49" t="str">
        <f>Données!C404 &amp; " " &amp;Données!D404</f>
        <v xml:space="preserve"> </v>
      </c>
      <c r="M446" s="50" t="str">
        <f>Données!B404 &amp; " " &amp;Données!A404</f>
        <v xml:space="preserve"> </v>
      </c>
      <c r="N446" s="49" t="str">
        <f>TRIM(Données!B404 &amp; " " &amp;Données!A404 &amp; " " &amp; Données!E404 &amp; " " &amp; Données!F404 &amp; " " &amp; Données!G404)</f>
        <v/>
      </c>
      <c r="O446" s="49" t="str">
        <f t="shared" si="118"/>
        <v xml:space="preserve">  </v>
      </c>
      <c r="P446" s="49">
        <f t="shared" si="117"/>
        <v>445</v>
      </c>
    </row>
    <row r="447" spans="9:16" x14ac:dyDescent="0.15">
      <c r="I447" s="52" t="str">
        <f>Données!J405 &amp; ""</f>
        <v/>
      </c>
      <c r="J447" s="52" t="str">
        <f>Données!I405 &amp; ""</f>
        <v/>
      </c>
      <c r="K447" s="52" t="str">
        <f>Données!H405 &amp; ""</f>
        <v/>
      </c>
      <c r="L447" s="49" t="str">
        <f>Données!C405 &amp; " " &amp;Données!D405</f>
        <v xml:space="preserve"> </v>
      </c>
      <c r="M447" s="50" t="str">
        <f>Données!B405 &amp; " " &amp;Données!A405</f>
        <v xml:space="preserve"> </v>
      </c>
      <c r="N447" s="49" t="str">
        <f>TRIM(Données!B405 &amp; " " &amp;Données!A405 &amp; " " &amp; Données!E405 &amp; " " &amp; Données!F405 &amp; " " &amp; Données!G405)</f>
        <v/>
      </c>
      <c r="O447" s="49" t="str">
        <f t="shared" si="118"/>
        <v xml:space="preserve">  </v>
      </c>
      <c r="P447" s="49">
        <f t="shared" si="117"/>
        <v>446</v>
      </c>
    </row>
    <row r="448" spans="9:16" x14ac:dyDescent="0.15">
      <c r="I448" s="52" t="str">
        <f>Données!J406 &amp; ""</f>
        <v/>
      </c>
      <c r="J448" s="52" t="str">
        <f>Données!I406 &amp; ""</f>
        <v/>
      </c>
      <c r="K448" s="52" t="str">
        <f>Données!H406 &amp; ""</f>
        <v/>
      </c>
      <c r="L448" s="49" t="str">
        <f>Données!C406 &amp; " " &amp;Données!D406</f>
        <v xml:space="preserve"> </v>
      </c>
      <c r="M448" s="50" t="str">
        <f>Données!B406 &amp; " " &amp;Données!A406</f>
        <v xml:space="preserve"> </v>
      </c>
      <c r="N448" s="49" t="str">
        <f>TRIM(Données!B406 &amp; " " &amp;Données!A406 &amp; " " &amp; Données!E406 &amp; " " &amp; Données!F406 &amp; " " &amp; Données!G406)</f>
        <v/>
      </c>
      <c r="O448" s="49" t="str">
        <f t="shared" si="118"/>
        <v xml:space="preserve">  </v>
      </c>
      <c r="P448" s="49">
        <f t="shared" si="117"/>
        <v>447</v>
      </c>
    </row>
    <row r="449" spans="9:16" x14ac:dyDescent="0.15">
      <c r="I449" s="52" t="str">
        <f>Données!J407 &amp; ""</f>
        <v/>
      </c>
      <c r="J449" s="52" t="str">
        <f>Données!I407 &amp; ""</f>
        <v/>
      </c>
      <c r="K449" s="52" t="str">
        <f>Données!H407 &amp; ""</f>
        <v/>
      </c>
      <c r="L449" s="49" t="str">
        <f>Données!C407 &amp; " " &amp;Données!D407</f>
        <v xml:space="preserve"> </v>
      </c>
      <c r="M449" s="50" t="str">
        <f>Données!B407 &amp; " " &amp;Données!A407</f>
        <v xml:space="preserve"> </v>
      </c>
      <c r="N449" s="49" t="str">
        <f>TRIM(Données!B407 &amp; " " &amp;Données!A407 &amp; " " &amp; Données!E407 &amp; " " &amp; Données!F407 &amp; " " &amp; Données!G407)</f>
        <v/>
      </c>
      <c r="O449" s="49" t="str">
        <f t="shared" si="118"/>
        <v xml:space="preserve">  </v>
      </c>
      <c r="P449" s="49">
        <f t="shared" si="117"/>
        <v>448</v>
      </c>
    </row>
    <row r="450" spans="9:16" x14ac:dyDescent="0.15">
      <c r="I450" s="52" t="str">
        <f>Données!J408 &amp; ""</f>
        <v/>
      </c>
      <c r="J450" s="52" t="str">
        <f>Données!I408 &amp; ""</f>
        <v/>
      </c>
      <c r="K450" s="52" t="str">
        <f>Données!H408 &amp; ""</f>
        <v/>
      </c>
      <c r="L450" s="49" t="str">
        <f>Données!C408 &amp; " " &amp;Données!D408</f>
        <v xml:space="preserve"> </v>
      </c>
      <c r="M450" s="50" t="str">
        <f>Données!B408 &amp; " " &amp;Données!A408</f>
        <v xml:space="preserve"> </v>
      </c>
      <c r="N450" s="49" t="str">
        <f>TRIM(Données!B408 &amp; " " &amp;Données!A408 &amp; " " &amp; Données!E408 &amp; " " &amp; Données!F408 &amp; " " &amp; Données!G408)</f>
        <v/>
      </c>
      <c r="O450" s="49" t="str">
        <f t="shared" si="118"/>
        <v xml:space="preserve">  </v>
      </c>
      <c r="P450" s="49">
        <f t="shared" si="117"/>
        <v>449</v>
      </c>
    </row>
    <row r="451" spans="9:16" x14ac:dyDescent="0.15">
      <c r="I451" s="52" t="str">
        <f>Données!J409 &amp; ""</f>
        <v/>
      </c>
      <c r="J451" s="52" t="str">
        <f>Données!I409 &amp; ""</f>
        <v/>
      </c>
      <c r="K451" s="52" t="str">
        <f>Données!H409 &amp; ""</f>
        <v/>
      </c>
      <c r="L451" s="49" t="str">
        <f>Données!C409 &amp; " " &amp;Données!D409</f>
        <v xml:space="preserve"> </v>
      </c>
      <c r="M451" s="50" t="str">
        <f>Données!B409 &amp; " " &amp;Données!A409</f>
        <v xml:space="preserve"> </v>
      </c>
      <c r="N451" s="49" t="str">
        <f>TRIM(Données!B409 &amp; " " &amp;Données!A409 &amp; " " &amp; Données!E409 &amp; " " &amp; Données!F409 &amp; " " &amp; Données!G409)</f>
        <v/>
      </c>
      <c r="O451" s="49" t="str">
        <f t="shared" si="118"/>
        <v xml:space="preserve">  </v>
      </c>
      <c r="P451" s="49">
        <f t="shared" si="117"/>
        <v>450</v>
      </c>
    </row>
    <row r="452" spans="9:16" x14ac:dyDescent="0.15">
      <c r="I452" s="52" t="str">
        <f>Données!J410 &amp; ""</f>
        <v/>
      </c>
      <c r="J452" s="52" t="str">
        <f>Données!I410 &amp; ""</f>
        <v/>
      </c>
      <c r="K452" s="52" t="str">
        <f>Données!H410 &amp; ""</f>
        <v/>
      </c>
      <c r="L452" s="49" t="str">
        <f>Données!C410 &amp; " " &amp;Données!D410</f>
        <v xml:space="preserve"> </v>
      </c>
      <c r="M452" s="50" t="str">
        <f>Données!B410 &amp; " " &amp;Données!A410</f>
        <v xml:space="preserve"> </v>
      </c>
      <c r="N452" s="49" t="str">
        <f>TRIM(Données!B410 &amp; " " &amp;Données!A410 &amp; " " &amp; Données!E410 &amp; " " &amp; Données!F410 &amp; " " &amp; Données!G410)</f>
        <v/>
      </c>
      <c r="O452" s="49" t="str">
        <f t="shared" si="118"/>
        <v xml:space="preserve">  </v>
      </c>
      <c r="P452" s="49">
        <f t="shared" ref="P452:P501" si="119">P451+1</f>
        <v>451</v>
      </c>
    </row>
    <row r="453" spans="9:16" x14ac:dyDescent="0.15">
      <c r="I453" s="52" t="str">
        <f>Données!J411 &amp; ""</f>
        <v/>
      </c>
      <c r="J453" s="52" t="str">
        <f>Données!I411 &amp; ""</f>
        <v/>
      </c>
      <c r="K453" s="52" t="str">
        <f>Données!H411 &amp; ""</f>
        <v/>
      </c>
      <c r="L453" s="49" t="str">
        <f>Données!C411 &amp; " " &amp;Données!D411</f>
        <v xml:space="preserve"> </v>
      </c>
      <c r="M453" s="50" t="str">
        <f>Données!B411 &amp; " " &amp;Données!A411</f>
        <v xml:space="preserve"> </v>
      </c>
      <c r="N453" s="49" t="str">
        <f>TRIM(Données!B411 &amp; " " &amp;Données!A411 &amp; " " &amp; Données!E411 &amp; " " &amp; Données!F411 &amp; " " &amp; Données!G411)</f>
        <v/>
      </c>
      <c r="O453" s="49" t="str">
        <f t="shared" ref="O453:O501" si="120">L453&amp;M453</f>
        <v xml:space="preserve">  </v>
      </c>
      <c r="P453" s="49">
        <f t="shared" si="119"/>
        <v>452</v>
      </c>
    </row>
    <row r="454" spans="9:16" x14ac:dyDescent="0.15">
      <c r="I454" s="52" t="str">
        <f>Données!J412 &amp; ""</f>
        <v/>
      </c>
      <c r="J454" s="52" t="str">
        <f>Données!I412 &amp; ""</f>
        <v/>
      </c>
      <c r="K454" s="52" t="str">
        <f>Données!H412 &amp; ""</f>
        <v/>
      </c>
      <c r="L454" s="49" t="str">
        <f>Données!C412 &amp; " " &amp;Données!D412</f>
        <v xml:space="preserve"> </v>
      </c>
      <c r="M454" s="50" t="str">
        <f>Données!B412 &amp; " " &amp;Données!A412</f>
        <v xml:space="preserve"> </v>
      </c>
      <c r="N454" s="49" t="str">
        <f>TRIM(Données!B412 &amp; " " &amp;Données!A412 &amp; " " &amp; Données!E412 &amp; " " &amp; Données!F412 &amp; " " &amp; Données!G412)</f>
        <v/>
      </c>
      <c r="O454" s="49" t="str">
        <f t="shared" si="120"/>
        <v xml:space="preserve">  </v>
      </c>
      <c r="P454" s="49">
        <f t="shared" si="119"/>
        <v>453</v>
      </c>
    </row>
    <row r="455" spans="9:16" x14ac:dyDescent="0.15">
      <c r="I455" s="52" t="str">
        <f>Données!J413 &amp; ""</f>
        <v/>
      </c>
      <c r="J455" s="52" t="str">
        <f>Données!I413 &amp; ""</f>
        <v/>
      </c>
      <c r="K455" s="52" t="str">
        <f>Données!H413 &amp; ""</f>
        <v/>
      </c>
      <c r="L455" s="49" t="str">
        <f>Données!C413 &amp; " " &amp;Données!D413</f>
        <v xml:space="preserve"> </v>
      </c>
      <c r="M455" s="50" t="str">
        <f>Données!B413 &amp; " " &amp;Données!A413</f>
        <v xml:space="preserve"> </v>
      </c>
      <c r="N455" s="49" t="str">
        <f>TRIM(Données!B413 &amp; " " &amp;Données!A413 &amp; " " &amp; Données!E413 &amp; " " &amp; Données!F413 &amp; " " &amp; Données!G413)</f>
        <v/>
      </c>
      <c r="O455" s="49" t="str">
        <f t="shared" si="120"/>
        <v xml:space="preserve">  </v>
      </c>
      <c r="P455" s="49">
        <f t="shared" si="119"/>
        <v>454</v>
      </c>
    </row>
    <row r="456" spans="9:16" x14ac:dyDescent="0.15">
      <c r="I456" s="52" t="str">
        <f>Données!J414 &amp; ""</f>
        <v/>
      </c>
      <c r="J456" s="52" t="str">
        <f>Données!I414 &amp; ""</f>
        <v/>
      </c>
      <c r="K456" s="52" t="str">
        <f>Données!H414 &amp; ""</f>
        <v/>
      </c>
      <c r="L456" s="49" t="str">
        <f>Données!C414 &amp; " " &amp;Données!D414</f>
        <v xml:space="preserve"> </v>
      </c>
      <c r="M456" s="50" t="str">
        <f>Données!B414 &amp; " " &amp;Données!A414</f>
        <v xml:space="preserve"> </v>
      </c>
      <c r="N456" s="49" t="str">
        <f>TRIM(Données!B414 &amp; " " &amp;Données!A414 &amp; " " &amp; Données!E414 &amp; " " &amp; Données!F414 &amp; " " &amp; Données!G414)</f>
        <v/>
      </c>
      <c r="O456" s="49" t="str">
        <f t="shared" si="120"/>
        <v xml:space="preserve">  </v>
      </c>
      <c r="P456" s="49">
        <f t="shared" si="119"/>
        <v>455</v>
      </c>
    </row>
    <row r="457" spans="9:16" x14ac:dyDescent="0.15">
      <c r="I457" s="52" t="str">
        <f>Données!J415 &amp; ""</f>
        <v/>
      </c>
      <c r="J457" s="52" t="str">
        <f>Données!I415 &amp; ""</f>
        <v/>
      </c>
      <c r="K457" s="52" t="str">
        <f>Données!H415 &amp; ""</f>
        <v/>
      </c>
      <c r="L457" s="49" t="str">
        <f>Données!C415 &amp; " " &amp;Données!D415</f>
        <v xml:space="preserve"> </v>
      </c>
      <c r="M457" s="50" t="str">
        <f>Données!B415 &amp; " " &amp;Données!A415</f>
        <v xml:space="preserve"> </v>
      </c>
      <c r="N457" s="49" t="str">
        <f>TRIM(Données!B415 &amp; " " &amp;Données!A415 &amp; " " &amp; Données!E415 &amp; " " &amp; Données!F415 &amp; " " &amp; Données!G415)</f>
        <v/>
      </c>
      <c r="O457" s="49" t="str">
        <f t="shared" si="120"/>
        <v xml:space="preserve">  </v>
      </c>
      <c r="P457" s="49">
        <f t="shared" si="119"/>
        <v>456</v>
      </c>
    </row>
    <row r="458" spans="9:16" x14ac:dyDescent="0.15">
      <c r="I458" s="52" t="str">
        <f>Données!J416 &amp; ""</f>
        <v/>
      </c>
      <c r="J458" s="52" t="str">
        <f>Données!I416 &amp; ""</f>
        <v/>
      </c>
      <c r="K458" s="52" t="str">
        <f>Données!H416 &amp; ""</f>
        <v/>
      </c>
      <c r="L458" s="49" t="str">
        <f>Données!C416 &amp; " " &amp;Données!D416</f>
        <v xml:space="preserve"> </v>
      </c>
      <c r="M458" s="50" t="str">
        <f>Données!B416 &amp; " " &amp;Données!A416</f>
        <v xml:space="preserve"> </v>
      </c>
      <c r="N458" s="49" t="str">
        <f>TRIM(Données!B416 &amp; " " &amp;Données!A416 &amp; " " &amp; Données!E416 &amp; " " &amp; Données!F416 &amp; " " &amp; Données!G416)</f>
        <v/>
      </c>
      <c r="O458" s="49" t="str">
        <f t="shared" si="120"/>
        <v xml:space="preserve">  </v>
      </c>
      <c r="P458" s="49">
        <f t="shared" si="119"/>
        <v>457</v>
      </c>
    </row>
    <row r="459" spans="9:16" x14ac:dyDescent="0.15">
      <c r="I459" s="52" t="str">
        <f>Données!J417 &amp; ""</f>
        <v/>
      </c>
      <c r="J459" s="52" t="str">
        <f>Données!I417 &amp; ""</f>
        <v/>
      </c>
      <c r="K459" s="52" t="str">
        <f>Données!H417 &amp; ""</f>
        <v/>
      </c>
      <c r="L459" s="49" t="str">
        <f>Données!C417 &amp; " " &amp;Données!D417</f>
        <v xml:space="preserve"> </v>
      </c>
      <c r="M459" s="50" t="str">
        <f>Données!B417 &amp; " " &amp;Données!A417</f>
        <v xml:space="preserve"> </v>
      </c>
      <c r="N459" s="49" t="str">
        <f>TRIM(Données!B417 &amp; " " &amp;Données!A417 &amp; " " &amp; Données!E417 &amp; " " &amp; Données!F417 &amp; " " &amp; Données!G417)</f>
        <v/>
      </c>
      <c r="O459" s="49" t="str">
        <f t="shared" si="120"/>
        <v xml:space="preserve">  </v>
      </c>
      <c r="P459" s="49">
        <f t="shared" si="119"/>
        <v>458</v>
      </c>
    </row>
    <row r="460" spans="9:16" x14ac:dyDescent="0.15">
      <c r="I460" s="52" t="str">
        <f>Données!J418 &amp; ""</f>
        <v/>
      </c>
      <c r="J460" s="52" t="str">
        <f>Données!I418 &amp; ""</f>
        <v/>
      </c>
      <c r="K460" s="52" t="str">
        <f>Données!H418 &amp; ""</f>
        <v/>
      </c>
      <c r="L460" s="49" t="str">
        <f>Données!C418 &amp; " " &amp;Données!D418</f>
        <v xml:space="preserve"> </v>
      </c>
      <c r="M460" s="50" t="str">
        <f>Données!B418 &amp; " " &amp;Données!A418</f>
        <v xml:space="preserve"> </v>
      </c>
      <c r="N460" s="49" t="str">
        <f>TRIM(Données!B418 &amp; " " &amp;Données!A418 &amp; " " &amp; Données!E418 &amp; " " &amp; Données!F418 &amp; " " &amp; Données!G418)</f>
        <v/>
      </c>
      <c r="O460" s="49" t="str">
        <f t="shared" si="120"/>
        <v xml:space="preserve">  </v>
      </c>
      <c r="P460" s="49">
        <f t="shared" si="119"/>
        <v>459</v>
      </c>
    </row>
    <row r="461" spans="9:16" x14ac:dyDescent="0.15">
      <c r="I461" s="52" t="str">
        <f>Données!J419 &amp; ""</f>
        <v/>
      </c>
      <c r="J461" s="52" t="str">
        <f>Données!I419 &amp; ""</f>
        <v/>
      </c>
      <c r="K461" s="52" t="str">
        <f>Données!H419 &amp; ""</f>
        <v/>
      </c>
      <c r="L461" s="49" t="str">
        <f>Données!C419 &amp; " " &amp;Données!D419</f>
        <v xml:space="preserve"> </v>
      </c>
      <c r="M461" s="50" t="str">
        <f>Données!B419 &amp; " " &amp;Données!A419</f>
        <v xml:space="preserve"> </v>
      </c>
      <c r="N461" s="49" t="str">
        <f>TRIM(Données!B419 &amp; " " &amp;Données!A419 &amp; " " &amp; Données!E419 &amp; " " &amp; Données!F419 &amp; " " &amp; Données!G419)</f>
        <v/>
      </c>
      <c r="O461" s="49" t="str">
        <f t="shared" si="120"/>
        <v xml:space="preserve">  </v>
      </c>
      <c r="P461" s="49">
        <f t="shared" si="119"/>
        <v>460</v>
      </c>
    </row>
    <row r="462" spans="9:16" x14ac:dyDescent="0.15">
      <c r="I462" s="52" t="str">
        <f>Données!J420 &amp; ""</f>
        <v/>
      </c>
      <c r="J462" s="52" t="str">
        <f>Données!I420 &amp; ""</f>
        <v/>
      </c>
      <c r="K462" s="52" t="str">
        <f>Données!H420 &amp; ""</f>
        <v/>
      </c>
      <c r="L462" s="49" t="str">
        <f>Données!C420 &amp; " " &amp;Données!D420</f>
        <v xml:space="preserve"> </v>
      </c>
      <c r="M462" s="50" t="str">
        <f>Données!B420 &amp; " " &amp;Données!A420</f>
        <v xml:space="preserve"> </v>
      </c>
      <c r="N462" s="49" t="str">
        <f>TRIM(Données!B420 &amp; " " &amp;Données!A420 &amp; " " &amp; Données!E420 &amp; " " &amp; Données!F420 &amp; " " &amp; Données!G420)</f>
        <v/>
      </c>
      <c r="O462" s="49" t="str">
        <f t="shared" si="120"/>
        <v xml:space="preserve">  </v>
      </c>
      <c r="P462" s="49">
        <f t="shared" si="119"/>
        <v>461</v>
      </c>
    </row>
    <row r="463" spans="9:16" x14ac:dyDescent="0.15">
      <c r="I463" s="52" t="str">
        <f>Données!J421 &amp; ""</f>
        <v/>
      </c>
      <c r="J463" s="52" t="str">
        <f>Données!I421 &amp; ""</f>
        <v/>
      </c>
      <c r="K463" s="52" t="str">
        <f>Données!H421 &amp; ""</f>
        <v/>
      </c>
      <c r="L463" s="49" t="str">
        <f>Données!C421 &amp; " " &amp;Données!D421</f>
        <v xml:space="preserve"> </v>
      </c>
      <c r="M463" s="50" t="str">
        <f>Données!B421 &amp; " " &amp;Données!A421</f>
        <v xml:space="preserve"> </v>
      </c>
      <c r="N463" s="49" t="str">
        <f>TRIM(Données!B421 &amp; " " &amp;Données!A421 &amp; " " &amp; Données!E421 &amp; " " &amp; Données!F421 &amp; " " &amp; Données!G421)</f>
        <v/>
      </c>
      <c r="O463" s="49" t="str">
        <f t="shared" si="120"/>
        <v xml:space="preserve">  </v>
      </c>
      <c r="P463" s="49">
        <f t="shared" si="119"/>
        <v>462</v>
      </c>
    </row>
    <row r="464" spans="9:16" x14ac:dyDescent="0.15">
      <c r="I464" s="52" t="str">
        <f>Données!J422 &amp; ""</f>
        <v/>
      </c>
      <c r="J464" s="52" t="str">
        <f>Données!I422 &amp; ""</f>
        <v/>
      </c>
      <c r="K464" s="52" t="str">
        <f>Données!H422 &amp; ""</f>
        <v/>
      </c>
      <c r="L464" s="49" t="str">
        <f>Données!C422 &amp; " " &amp;Données!D422</f>
        <v xml:space="preserve"> </v>
      </c>
      <c r="M464" s="50" t="str">
        <f>Données!B422 &amp; " " &amp;Données!A422</f>
        <v xml:space="preserve"> </v>
      </c>
      <c r="N464" s="49" t="str">
        <f>TRIM(Données!B422 &amp; " " &amp;Données!A422 &amp; " " &amp; Données!E422 &amp; " " &amp; Données!F422 &amp; " " &amp; Données!G422)</f>
        <v/>
      </c>
      <c r="O464" s="49" t="str">
        <f t="shared" si="120"/>
        <v xml:space="preserve">  </v>
      </c>
      <c r="P464" s="49">
        <f t="shared" si="119"/>
        <v>463</v>
      </c>
    </row>
    <row r="465" spans="9:16" x14ac:dyDescent="0.15">
      <c r="I465" s="52" t="str">
        <f>Données!J423 &amp; ""</f>
        <v/>
      </c>
      <c r="J465" s="52" t="str">
        <f>Données!I423 &amp; ""</f>
        <v/>
      </c>
      <c r="K465" s="52" t="str">
        <f>Données!H423 &amp; ""</f>
        <v/>
      </c>
      <c r="L465" s="49" t="str">
        <f>Données!C423 &amp; " " &amp;Données!D423</f>
        <v xml:space="preserve"> </v>
      </c>
      <c r="M465" s="50" t="str">
        <f>Données!B423 &amp; " " &amp;Données!A423</f>
        <v xml:space="preserve"> </v>
      </c>
      <c r="N465" s="49" t="str">
        <f>TRIM(Données!B423 &amp; " " &amp;Données!A423 &amp; " " &amp; Données!E423 &amp; " " &amp; Données!F423 &amp; " " &amp; Données!G423)</f>
        <v/>
      </c>
      <c r="O465" s="49" t="str">
        <f t="shared" si="120"/>
        <v xml:space="preserve">  </v>
      </c>
      <c r="P465" s="49">
        <f t="shared" si="119"/>
        <v>464</v>
      </c>
    </row>
    <row r="466" spans="9:16" x14ac:dyDescent="0.15">
      <c r="I466" s="52" t="str">
        <f>Données!J424 &amp; ""</f>
        <v/>
      </c>
      <c r="J466" s="52" t="str">
        <f>Données!I424 &amp; ""</f>
        <v/>
      </c>
      <c r="K466" s="52" t="str">
        <f>Données!H424 &amp; ""</f>
        <v/>
      </c>
      <c r="L466" s="49" t="str">
        <f>Données!C424 &amp; " " &amp;Données!D424</f>
        <v xml:space="preserve"> </v>
      </c>
      <c r="M466" s="50" t="str">
        <f>Données!B424 &amp; " " &amp;Données!A424</f>
        <v xml:space="preserve"> </v>
      </c>
      <c r="N466" s="49" t="str">
        <f>TRIM(Données!B424 &amp; " " &amp;Données!A424 &amp; " " &amp; Données!E424 &amp; " " &amp; Données!F424 &amp; " " &amp; Données!G424)</f>
        <v/>
      </c>
      <c r="O466" s="49" t="str">
        <f t="shared" si="120"/>
        <v xml:space="preserve">  </v>
      </c>
      <c r="P466" s="49">
        <f t="shared" si="119"/>
        <v>465</v>
      </c>
    </row>
    <row r="467" spans="9:16" x14ac:dyDescent="0.15">
      <c r="I467" s="52" t="str">
        <f>Données!J425 &amp; ""</f>
        <v/>
      </c>
      <c r="J467" s="52" t="str">
        <f>Données!I425 &amp; ""</f>
        <v/>
      </c>
      <c r="K467" s="52" t="str">
        <f>Données!H425 &amp; ""</f>
        <v/>
      </c>
      <c r="L467" s="49" t="str">
        <f>Données!C425 &amp; " " &amp;Données!D425</f>
        <v xml:space="preserve"> </v>
      </c>
      <c r="M467" s="50" t="str">
        <f>Données!B425 &amp; " " &amp;Données!A425</f>
        <v xml:space="preserve"> </v>
      </c>
      <c r="N467" s="49" t="str">
        <f>TRIM(Données!B425 &amp; " " &amp;Données!A425 &amp; " " &amp; Données!E425 &amp; " " &amp; Données!F425 &amp; " " &amp; Données!G425)</f>
        <v/>
      </c>
      <c r="O467" s="49" t="str">
        <f t="shared" si="120"/>
        <v xml:space="preserve">  </v>
      </c>
      <c r="P467" s="49">
        <f t="shared" si="119"/>
        <v>466</v>
      </c>
    </row>
    <row r="468" spans="9:16" x14ac:dyDescent="0.15">
      <c r="I468" s="52" t="str">
        <f>Données!J426 &amp; ""</f>
        <v/>
      </c>
      <c r="J468" s="52" t="str">
        <f>Données!I426 &amp; ""</f>
        <v/>
      </c>
      <c r="K468" s="52" t="str">
        <f>Données!H426 &amp; ""</f>
        <v/>
      </c>
      <c r="L468" s="49" t="str">
        <f>Données!C426 &amp; " " &amp;Données!D426</f>
        <v xml:space="preserve"> </v>
      </c>
      <c r="M468" s="50" t="str">
        <f>Données!B426 &amp; " " &amp;Données!A426</f>
        <v xml:space="preserve"> </v>
      </c>
      <c r="N468" s="49" t="str">
        <f>TRIM(Données!B426 &amp; " " &amp;Données!A426 &amp; " " &amp; Données!E426 &amp; " " &amp; Données!F426 &amp; " " &amp; Données!G426)</f>
        <v/>
      </c>
      <c r="O468" s="49" t="str">
        <f t="shared" si="120"/>
        <v xml:space="preserve">  </v>
      </c>
      <c r="P468" s="49">
        <f t="shared" si="119"/>
        <v>467</v>
      </c>
    </row>
    <row r="469" spans="9:16" x14ac:dyDescent="0.15">
      <c r="I469" s="52" t="str">
        <f>Données!J427 &amp; ""</f>
        <v/>
      </c>
      <c r="J469" s="52" t="str">
        <f>Données!I427 &amp; ""</f>
        <v/>
      </c>
      <c r="K469" s="52" t="str">
        <f>Données!H427 &amp; ""</f>
        <v/>
      </c>
      <c r="L469" s="49" t="str">
        <f>Données!C427 &amp; " " &amp;Données!D427</f>
        <v xml:space="preserve"> </v>
      </c>
      <c r="M469" s="50" t="str">
        <f>Données!B427 &amp; " " &amp;Données!A427</f>
        <v xml:space="preserve"> </v>
      </c>
      <c r="N469" s="49" t="str">
        <f>TRIM(Données!B427 &amp; " " &amp;Données!A427 &amp; " " &amp; Données!E427 &amp; " " &amp; Données!F427 &amp; " " &amp; Données!G427)</f>
        <v/>
      </c>
      <c r="O469" s="49" t="str">
        <f t="shared" si="120"/>
        <v xml:space="preserve">  </v>
      </c>
      <c r="P469" s="49">
        <f t="shared" si="119"/>
        <v>468</v>
      </c>
    </row>
    <row r="470" spans="9:16" x14ac:dyDescent="0.15">
      <c r="I470" s="52" t="str">
        <f>Données!J428 &amp; ""</f>
        <v/>
      </c>
      <c r="J470" s="52" t="str">
        <f>Données!I428 &amp; ""</f>
        <v/>
      </c>
      <c r="K470" s="52" t="str">
        <f>Données!H428 &amp; ""</f>
        <v/>
      </c>
      <c r="L470" s="49" t="str">
        <f>Données!C428 &amp; " " &amp;Données!D428</f>
        <v xml:space="preserve"> </v>
      </c>
      <c r="M470" s="50" t="str">
        <f>Données!B428 &amp; " " &amp;Données!A428</f>
        <v xml:space="preserve"> </v>
      </c>
      <c r="N470" s="49" t="str">
        <f>TRIM(Données!B428 &amp; " " &amp;Données!A428 &amp; " " &amp; Données!E428 &amp; " " &amp; Données!F428 &amp; " " &amp; Données!G428)</f>
        <v/>
      </c>
      <c r="O470" s="49" t="str">
        <f t="shared" si="120"/>
        <v xml:space="preserve">  </v>
      </c>
      <c r="P470" s="49">
        <f t="shared" si="119"/>
        <v>469</v>
      </c>
    </row>
    <row r="471" spans="9:16" x14ac:dyDescent="0.15">
      <c r="I471" s="52" t="str">
        <f>Données!J429 &amp; ""</f>
        <v/>
      </c>
      <c r="J471" s="52" t="str">
        <f>Données!I429 &amp; ""</f>
        <v/>
      </c>
      <c r="K471" s="52" t="str">
        <f>Données!H429 &amp; ""</f>
        <v/>
      </c>
      <c r="L471" s="49" t="str">
        <f>Données!C429 &amp; " " &amp;Données!D429</f>
        <v xml:space="preserve"> </v>
      </c>
      <c r="M471" s="50" t="str">
        <f>Données!B429 &amp; " " &amp;Données!A429</f>
        <v xml:space="preserve"> </v>
      </c>
      <c r="N471" s="49" t="str">
        <f>TRIM(Données!B429 &amp; " " &amp;Données!A429 &amp; " " &amp; Données!E429 &amp; " " &amp; Données!F429 &amp; " " &amp; Données!G429)</f>
        <v/>
      </c>
      <c r="O471" s="49" t="str">
        <f t="shared" si="120"/>
        <v xml:space="preserve">  </v>
      </c>
      <c r="P471" s="49">
        <f t="shared" si="119"/>
        <v>470</v>
      </c>
    </row>
    <row r="472" spans="9:16" x14ac:dyDescent="0.15">
      <c r="I472" s="52" t="str">
        <f>Données!J430 &amp; ""</f>
        <v/>
      </c>
      <c r="J472" s="52" t="str">
        <f>Données!I430 &amp; ""</f>
        <v/>
      </c>
      <c r="K472" s="52" t="str">
        <f>Données!H430 &amp; ""</f>
        <v/>
      </c>
      <c r="L472" s="49" t="str">
        <f>Données!C430 &amp; " " &amp;Données!D430</f>
        <v xml:space="preserve"> </v>
      </c>
      <c r="M472" s="50" t="str">
        <f>Données!B430 &amp; " " &amp;Données!A430</f>
        <v xml:space="preserve"> </v>
      </c>
      <c r="N472" s="49" t="str">
        <f>TRIM(Données!B430 &amp; " " &amp;Données!A430 &amp; " " &amp; Données!E430 &amp; " " &amp; Données!F430 &amp; " " &amp; Données!G430)</f>
        <v/>
      </c>
      <c r="O472" s="49" t="str">
        <f t="shared" si="120"/>
        <v xml:space="preserve">  </v>
      </c>
      <c r="P472" s="49">
        <f t="shared" si="119"/>
        <v>471</v>
      </c>
    </row>
    <row r="473" spans="9:16" x14ac:dyDescent="0.15">
      <c r="I473" s="52" t="str">
        <f>Données!J431 &amp; ""</f>
        <v/>
      </c>
      <c r="J473" s="52" t="str">
        <f>Données!I431 &amp; ""</f>
        <v/>
      </c>
      <c r="K473" s="52" t="str">
        <f>Données!H431 &amp; ""</f>
        <v/>
      </c>
      <c r="L473" s="49" t="str">
        <f>Données!C431 &amp; " " &amp;Données!D431</f>
        <v xml:space="preserve"> </v>
      </c>
      <c r="M473" s="50" t="str">
        <f>Données!B431 &amp; " " &amp;Données!A431</f>
        <v xml:space="preserve"> </v>
      </c>
      <c r="N473" s="49" t="str">
        <f>TRIM(Données!B431 &amp; " " &amp;Données!A431 &amp; " " &amp; Données!E431 &amp; " " &amp; Données!F431 &amp; " " &amp; Données!G431)</f>
        <v/>
      </c>
      <c r="O473" s="49" t="str">
        <f t="shared" si="120"/>
        <v xml:space="preserve">  </v>
      </c>
      <c r="P473" s="49">
        <f t="shared" si="119"/>
        <v>472</v>
      </c>
    </row>
    <row r="474" spans="9:16" x14ac:dyDescent="0.15">
      <c r="I474" s="52" t="str">
        <f>Données!J432 &amp; ""</f>
        <v/>
      </c>
      <c r="J474" s="52" t="str">
        <f>Données!I432 &amp; ""</f>
        <v/>
      </c>
      <c r="K474" s="52" t="str">
        <f>Données!H432 &amp; ""</f>
        <v/>
      </c>
      <c r="L474" s="49" t="str">
        <f>Données!C432 &amp; " " &amp;Données!D432</f>
        <v xml:space="preserve"> </v>
      </c>
      <c r="M474" s="50" t="str">
        <f>Données!B432 &amp; " " &amp;Données!A432</f>
        <v xml:space="preserve"> </v>
      </c>
      <c r="N474" s="49" t="str">
        <f>TRIM(Données!B432 &amp; " " &amp;Données!A432 &amp; " " &amp; Données!E432 &amp; " " &amp; Données!F432 &amp; " " &amp; Données!G432)</f>
        <v/>
      </c>
      <c r="O474" s="49" t="str">
        <f t="shared" si="120"/>
        <v xml:space="preserve">  </v>
      </c>
      <c r="P474" s="49">
        <f t="shared" si="119"/>
        <v>473</v>
      </c>
    </row>
    <row r="475" spans="9:16" x14ac:dyDescent="0.15">
      <c r="I475" s="52" t="str">
        <f>Données!J433 &amp; ""</f>
        <v/>
      </c>
      <c r="J475" s="52" t="str">
        <f>Données!I433 &amp; ""</f>
        <v/>
      </c>
      <c r="K475" s="52" t="str">
        <f>Données!H433 &amp; ""</f>
        <v/>
      </c>
      <c r="L475" s="49" t="str">
        <f>Données!C433 &amp; " " &amp;Données!D433</f>
        <v xml:space="preserve"> </v>
      </c>
      <c r="M475" s="50" t="str">
        <f>Données!B433 &amp; " " &amp;Données!A433</f>
        <v xml:space="preserve"> </v>
      </c>
      <c r="N475" s="49" t="str">
        <f>TRIM(Données!B433 &amp; " " &amp;Données!A433 &amp; " " &amp; Données!E433 &amp; " " &amp; Données!F433 &amp; " " &amp; Données!G433)</f>
        <v/>
      </c>
      <c r="O475" s="49" t="str">
        <f t="shared" si="120"/>
        <v xml:space="preserve">  </v>
      </c>
      <c r="P475" s="49">
        <f t="shared" si="119"/>
        <v>474</v>
      </c>
    </row>
    <row r="476" spans="9:16" x14ac:dyDescent="0.15">
      <c r="I476" s="52" t="str">
        <f>Données!J434 &amp; ""</f>
        <v/>
      </c>
      <c r="J476" s="52" t="str">
        <f>Données!I434 &amp; ""</f>
        <v/>
      </c>
      <c r="K476" s="52" t="str">
        <f>Données!H434 &amp; ""</f>
        <v/>
      </c>
      <c r="L476" s="49" t="str">
        <f>Données!C434 &amp; " " &amp;Données!D434</f>
        <v xml:space="preserve"> </v>
      </c>
      <c r="M476" s="50" t="str">
        <f>Données!B434 &amp; " " &amp;Données!A434</f>
        <v xml:space="preserve"> </v>
      </c>
      <c r="N476" s="49" t="str">
        <f>TRIM(Données!B434 &amp; " " &amp;Données!A434 &amp; " " &amp; Données!E434 &amp; " " &amp; Données!F434 &amp; " " &amp; Données!G434)</f>
        <v/>
      </c>
      <c r="O476" s="49" t="str">
        <f t="shared" si="120"/>
        <v xml:space="preserve">  </v>
      </c>
      <c r="P476" s="49">
        <f t="shared" si="119"/>
        <v>475</v>
      </c>
    </row>
    <row r="477" spans="9:16" x14ac:dyDescent="0.15">
      <c r="I477" s="52" t="str">
        <f>Données!J435 &amp; ""</f>
        <v/>
      </c>
      <c r="J477" s="52" t="str">
        <f>Données!I435 &amp; ""</f>
        <v/>
      </c>
      <c r="K477" s="52" t="str">
        <f>Données!H435 &amp; ""</f>
        <v/>
      </c>
      <c r="L477" s="49" t="str">
        <f>Données!C435 &amp; " " &amp;Données!D435</f>
        <v xml:space="preserve"> </v>
      </c>
      <c r="M477" s="50" t="str">
        <f>Données!B435 &amp; " " &amp;Données!A435</f>
        <v xml:space="preserve"> </v>
      </c>
      <c r="N477" s="49" t="str">
        <f>TRIM(Données!B435 &amp; " " &amp;Données!A435 &amp; " " &amp; Données!E435 &amp; " " &amp; Données!F435 &amp; " " &amp; Données!G435)</f>
        <v/>
      </c>
      <c r="O477" s="49" t="str">
        <f t="shared" si="120"/>
        <v xml:space="preserve">  </v>
      </c>
      <c r="P477" s="49">
        <f t="shared" si="119"/>
        <v>476</v>
      </c>
    </row>
    <row r="478" spans="9:16" x14ac:dyDescent="0.15">
      <c r="I478" s="52" t="str">
        <f>Données!J436 &amp; ""</f>
        <v/>
      </c>
      <c r="J478" s="52" t="str">
        <f>Données!I436 &amp; ""</f>
        <v/>
      </c>
      <c r="K478" s="52" t="str">
        <f>Données!H436 &amp; ""</f>
        <v/>
      </c>
      <c r="L478" s="49" t="str">
        <f>Données!C436 &amp; " " &amp;Données!D436</f>
        <v xml:space="preserve"> </v>
      </c>
      <c r="M478" s="50" t="str">
        <f>Données!B436 &amp; " " &amp;Données!A436</f>
        <v xml:space="preserve"> </v>
      </c>
      <c r="N478" s="49" t="str">
        <f>TRIM(Données!B436 &amp; " " &amp;Données!A436 &amp; " " &amp; Données!E436 &amp; " " &amp; Données!F436 &amp; " " &amp; Données!G436)</f>
        <v/>
      </c>
      <c r="O478" s="49" t="str">
        <f t="shared" si="120"/>
        <v xml:space="preserve">  </v>
      </c>
      <c r="P478" s="49">
        <f t="shared" si="119"/>
        <v>477</v>
      </c>
    </row>
    <row r="479" spans="9:16" x14ac:dyDescent="0.15">
      <c r="I479" s="52" t="str">
        <f>Données!J437 &amp; ""</f>
        <v/>
      </c>
      <c r="J479" s="52" t="str">
        <f>Données!I437 &amp; ""</f>
        <v/>
      </c>
      <c r="K479" s="52" t="str">
        <f>Données!H437 &amp; ""</f>
        <v/>
      </c>
      <c r="L479" s="49" t="str">
        <f>Données!C437 &amp; " " &amp;Données!D437</f>
        <v xml:space="preserve"> </v>
      </c>
      <c r="M479" s="50" t="str">
        <f>Données!B437 &amp; " " &amp;Données!A437</f>
        <v xml:space="preserve"> </v>
      </c>
      <c r="N479" s="49" t="str">
        <f>TRIM(Données!B437 &amp; " " &amp;Données!A437 &amp; " " &amp; Données!E437 &amp; " " &amp; Données!F437 &amp; " " &amp; Données!G437)</f>
        <v/>
      </c>
      <c r="O479" s="49" t="str">
        <f t="shared" si="120"/>
        <v xml:space="preserve">  </v>
      </c>
      <c r="P479" s="49">
        <f t="shared" si="119"/>
        <v>478</v>
      </c>
    </row>
    <row r="480" spans="9:16" x14ac:dyDescent="0.15">
      <c r="I480" s="52" t="str">
        <f>Données!J438 &amp; ""</f>
        <v/>
      </c>
      <c r="J480" s="52" t="str">
        <f>Données!I438 &amp; ""</f>
        <v/>
      </c>
      <c r="K480" s="52" t="str">
        <f>Données!H438 &amp; ""</f>
        <v/>
      </c>
      <c r="L480" s="49" t="str">
        <f>Données!C438 &amp; " " &amp;Données!D438</f>
        <v xml:space="preserve"> </v>
      </c>
      <c r="M480" s="50" t="str">
        <f>Données!B438 &amp; " " &amp;Données!A438</f>
        <v xml:space="preserve"> </v>
      </c>
      <c r="N480" s="49" t="str">
        <f>TRIM(Données!B438 &amp; " " &amp;Données!A438 &amp; " " &amp; Données!E438 &amp; " " &amp; Données!F438 &amp; " " &amp; Données!G438)</f>
        <v/>
      </c>
      <c r="O480" s="49" t="str">
        <f t="shared" si="120"/>
        <v xml:space="preserve">  </v>
      </c>
      <c r="P480" s="49">
        <f t="shared" si="119"/>
        <v>479</v>
      </c>
    </row>
    <row r="481" spans="9:16" x14ac:dyDescent="0.15">
      <c r="I481" s="52" t="str">
        <f>Données!J439 &amp; ""</f>
        <v/>
      </c>
      <c r="J481" s="52" t="str">
        <f>Données!I439 &amp; ""</f>
        <v/>
      </c>
      <c r="K481" s="52" t="str">
        <f>Données!H439 &amp; ""</f>
        <v/>
      </c>
      <c r="L481" s="49" t="str">
        <f>Données!C439 &amp; " " &amp;Données!D439</f>
        <v xml:space="preserve"> </v>
      </c>
      <c r="M481" s="50" t="str">
        <f>Données!B439 &amp; " " &amp;Données!A439</f>
        <v xml:space="preserve"> </v>
      </c>
      <c r="N481" s="49" t="str">
        <f>TRIM(Données!B439 &amp; " " &amp;Données!A439 &amp; " " &amp; Données!E439 &amp; " " &amp; Données!F439 &amp; " " &amp; Données!G439)</f>
        <v/>
      </c>
      <c r="O481" s="49" t="str">
        <f t="shared" si="120"/>
        <v xml:space="preserve">  </v>
      </c>
      <c r="P481" s="49">
        <f t="shared" si="119"/>
        <v>480</v>
      </c>
    </row>
    <row r="482" spans="9:16" x14ac:dyDescent="0.15">
      <c r="I482" s="52" t="str">
        <f>Données!J440 &amp; ""</f>
        <v/>
      </c>
      <c r="J482" s="52" t="str">
        <f>Données!I440 &amp; ""</f>
        <v/>
      </c>
      <c r="K482" s="52" t="str">
        <f>Données!H440 &amp; ""</f>
        <v/>
      </c>
      <c r="L482" s="49" t="str">
        <f>Données!C440 &amp; " " &amp;Données!D440</f>
        <v xml:space="preserve"> </v>
      </c>
      <c r="M482" s="50" t="str">
        <f>Données!B440 &amp; " " &amp;Données!A440</f>
        <v xml:space="preserve"> </v>
      </c>
      <c r="N482" s="49" t="str">
        <f>TRIM(Données!B440 &amp; " " &amp;Données!A440 &amp; " " &amp; Données!E440 &amp; " " &amp; Données!F440 &amp; " " &amp; Données!G440)</f>
        <v/>
      </c>
      <c r="O482" s="49" t="str">
        <f t="shared" si="120"/>
        <v xml:space="preserve">  </v>
      </c>
      <c r="P482" s="49">
        <f t="shared" si="119"/>
        <v>481</v>
      </c>
    </row>
    <row r="483" spans="9:16" x14ac:dyDescent="0.15">
      <c r="I483" s="52" t="str">
        <f>Données!J441 &amp; ""</f>
        <v/>
      </c>
      <c r="J483" s="52" t="str">
        <f>Données!I441 &amp; ""</f>
        <v/>
      </c>
      <c r="K483" s="52" t="str">
        <f>Données!H441 &amp; ""</f>
        <v/>
      </c>
      <c r="L483" s="49" t="str">
        <f>Données!C441 &amp; " " &amp;Données!D441</f>
        <v xml:space="preserve"> </v>
      </c>
      <c r="M483" s="50" t="str">
        <f>Données!B441 &amp; " " &amp;Données!A441</f>
        <v xml:space="preserve"> </v>
      </c>
      <c r="N483" s="49" t="str">
        <f>TRIM(Données!B441 &amp; " " &amp;Données!A441 &amp; " " &amp; Données!E441 &amp; " " &amp; Données!F441 &amp; " " &amp; Données!G441)</f>
        <v/>
      </c>
      <c r="O483" s="49" t="str">
        <f t="shared" si="120"/>
        <v xml:space="preserve">  </v>
      </c>
      <c r="P483" s="49">
        <f t="shared" si="119"/>
        <v>482</v>
      </c>
    </row>
    <row r="484" spans="9:16" x14ac:dyDescent="0.15">
      <c r="I484" s="52" t="str">
        <f>Données!J442 &amp; ""</f>
        <v/>
      </c>
      <c r="J484" s="52" t="str">
        <f>Données!I442 &amp; ""</f>
        <v/>
      </c>
      <c r="K484" s="52" t="str">
        <f>Données!H442 &amp; ""</f>
        <v/>
      </c>
      <c r="L484" s="49" t="str">
        <f>Données!C442 &amp; " " &amp;Données!D442</f>
        <v xml:space="preserve"> </v>
      </c>
      <c r="M484" s="50" t="str">
        <f>Données!B442 &amp; " " &amp;Données!A442</f>
        <v xml:space="preserve"> </v>
      </c>
      <c r="N484" s="49" t="str">
        <f>TRIM(Données!B442 &amp; " " &amp;Données!A442 &amp; " " &amp; Données!E442 &amp; " " &amp; Données!F442 &amp; " " &amp; Données!G442)</f>
        <v/>
      </c>
      <c r="O484" s="49" t="str">
        <f t="shared" si="120"/>
        <v xml:space="preserve">  </v>
      </c>
      <c r="P484" s="49">
        <f t="shared" si="119"/>
        <v>483</v>
      </c>
    </row>
    <row r="485" spans="9:16" x14ac:dyDescent="0.15">
      <c r="I485" s="52" t="str">
        <f>Données!J443 &amp; ""</f>
        <v/>
      </c>
      <c r="J485" s="52" t="str">
        <f>Données!I443 &amp; ""</f>
        <v/>
      </c>
      <c r="K485" s="52" t="str">
        <f>Données!H443 &amp; ""</f>
        <v/>
      </c>
      <c r="L485" s="49" t="str">
        <f>Données!C443 &amp; " " &amp;Données!D443</f>
        <v xml:space="preserve"> </v>
      </c>
      <c r="M485" s="50" t="str">
        <f>Données!B443 &amp; " " &amp;Données!A443</f>
        <v xml:space="preserve"> </v>
      </c>
      <c r="N485" s="49" t="str">
        <f>TRIM(Données!B443 &amp; " " &amp;Données!A443 &amp; " " &amp; Données!E443 &amp; " " &amp; Données!F443 &amp; " " &amp; Données!G443)</f>
        <v/>
      </c>
      <c r="O485" s="49" t="str">
        <f t="shared" si="120"/>
        <v xml:space="preserve">  </v>
      </c>
      <c r="P485" s="49">
        <f t="shared" si="119"/>
        <v>484</v>
      </c>
    </row>
    <row r="486" spans="9:16" x14ac:dyDescent="0.15">
      <c r="I486" s="52" t="str">
        <f>Données!J444 &amp; ""</f>
        <v/>
      </c>
      <c r="J486" s="52" t="str">
        <f>Données!I444 &amp; ""</f>
        <v/>
      </c>
      <c r="K486" s="52" t="str">
        <f>Données!H444 &amp; ""</f>
        <v/>
      </c>
      <c r="L486" s="49" t="str">
        <f>Données!C444 &amp; " " &amp;Données!D444</f>
        <v xml:space="preserve"> </v>
      </c>
      <c r="M486" s="50" t="str">
        <f>Données!B444 &amp; " " &amp;Données!A444</f>
        <v xml:space="preserve"> </v>
      </c>
      <c r="N486" s="49" t="str">
        <f>TRIM(Données!B444 &amp; " " &amp;Données!A444 &amp; " " &amp; Données!E444 &amp; " " &amp; Données!F444 &amp; " " &amp; Données!G444)</f>
        <v/>
      </c>
      <c r="O486" s="49" t="str">
        <f t="shared" si="120"/>
        <v xml:space="preserve">  </v>
      </c>
      <c r="P486" s="49">
        <f t="shared" si="119"/>
        <v>485</v>
      </c>
    </row>
    <row r="487" spans="9:16" x14ac:dyDescent="0.15">
      <c r="I487" s="52" t="str">
        <f>Données!J445 &amp; ""</f>
        <v/>
      </c>
      <c r="J487" s="52" t="str">
        <f>Données!I445 &amp; ""</f>
        <v/>
      </c>
      <c r="K487" s="52" t="str">
        <f>Données!H445 &amp; ""</f>
        <v/>
      </c>
      <c r="L487" s="49" t="str">
        <f>Données!C445 &amp; " " &amp;Données!D445</f>
        <v xml:space="preserve"> </v>
      </c>
      <c r="M487" s="50" t="str">
        <f>Données!B445 &amp; " " &amp;Données!A445</f>
        <v xml:space="preserve"> </v>
      </c>
      <c r="N487" s="49" t="str">
        <f>TRIM(Données!B445 &amp; " " &amp;Données!A445 &amp; " " &amp; Données!E445 &amp; " " &amp; Données!F445 &amp; " " &amp; Données!G445)</f>
        <v/>
      </c>
      <c r="O487" s="49" t="str">
        <f t="shared" si="120"/>
        <v xml:space="preserve">  </v>
      </c>
      <c r="P487" s="49">
        <f t="shared" si="119"/>
        <v>486</v>
      </c>
    </row>
    <row r="488" spans="9:16" x14ac:dyDescent="0.15">
      <c r="I488" s="52" t="str">
        <f>Données!J446 &amp; ""</f>
        <v/>
      </c>
      <c r="J488" s="52" t="str">
        <f>Données!I446 &amp; ""</f>
        <v/>
      </c>
      <c r="K488" s="52" t="str">
        <f>Données!H446 &amp; ""</f>
        <v/>
      </c>
      <c r="L488" s="49" t="str">
        <f>Données!C446 &amp; " " &amp;Données!D446</f>
        <v xml:space="preserve"> </v>
      </c>
      <c r="M488" s="50" t="str">
        <f>Données!B446 &amp; " " &amp;Données!A446</f>
        <v xml:space="preserve"> </v>
      </c>
      <c r="N488" s="49" t="str">
        <f>TRIM(Données!B446 &amp; " " &amp;Données!A446 &amp; " " &amp; Données!E446 &amp; " " &amp; Données!F446 &amp; " " &amp; Données!G446)</f>
        <v/>
      </c>
      <c r="O488" s="49" t="str">
        <f t="shared" si="120"/>
        <v xml:space="preserve">  </v>
      </c>
      <c r="P488" s="49">
        <f t="shared" si="119"/>
        <v>487</v>
      </c>
    </row>
    <row r="489" spans="9:16" x14ac:dyDescent="0.15">
      <c r="I489" s="52" t="str">
        <f>Données!J447 &amp; ""</f>
        <v/>
      </c>
      <c r="J489" s="52" t="str">
        <f>Données!I447 &amp; ""</f>
        <v/>
      </c>
      <c r="K489" s="52" t="str">
        <f>Données!H447 &amp; ""</f>
        <v/>
      </c>
      <c r="L489" s="49" t="str">
        <f>Données!C447 &amp; " " &amp;Données!D447</f>
        <v xml:space="preserve"> </v>
      </c>
      <c r="M489" s="50" t="str">
        <f>Données!B447 &amp; " " &amp;Données!A447</f>
        <v xml:space="preserve"> </v>
      </c>
      <c r="N489" s="49" t="str">
        <f>TRIM(Données!B447 &amp; " " &amp;Données!A447 &amp; " " &amp; Données!E447 &amp; " " &amp; Données!F447 &amp; " " &amp; Données!G447)</f>
        <v/>
      </c>
      <c r="O489" s="49" t="str">
        <f t="shared" si="120"/>
        <v xml:space="preserve">  </v>
      </c>
      <c r="P489" s="49">
        <f t="shared" si="119"/>
        <v>488</v>
      </c>
    </row>
    <row r="490" spans="9:16" x14ac:dyDescent="0.15">
      <c r="I490" s="52" t="str">
        <f>Données!J448 &amp; ""</f>
        <v/>
      </c>
      <c r="J490" s="52" t="str">
        <f>Données!I448 &amp; ""</f>
        <v/>
      </c>
      <c r="K490" s="52" t="str">
        <f>Données!H448 &amp; ""</f>
        <v/>
      </c>
      <c r="L490" s="49" t="str">
        <f>Données!C448 &amp; " " &amp;Données!D448</f>
        <v xml:space="preserve"> </v>
      </c>
      <c r="M490" s="50" t="str">
        <f>Données!B448 &amp; " " &amp;Données!A448</f>
        <v xml:space="preserve"> </v>
      </c>
      <c r="N490" s="49" t="str">
        <f>TRIM(Données!B448 &amp; " " &amp;Données!A448 &amp; " " &amp; Données!E448 &amp; " " &amp; Données!F448 &amp; " " &amp; Données!G448)</f>
        <v/>
      </c>
      <c r="O490" s="49" t="str">
        <f t="shared" si="120"/>
        <v xml:space="preserve">  </v>
      </c>
      <c r="P490" s="49">
        <f t="shared" si="119"/>
        <v>489</v>
      </c>
    </row>
    <row r="491" spans="9:16" x14ac:dyDescent="0.15">
      <c r="I491" s="52" t="str">
        <f>Données!J449 &amp; ""</f>
        <v/>
      </c>
      <c r="J491" s="52" t="str">
        <f>Données!I449 &amp; ""</f>
        <v/>
      </c>
      <c r="K491" s="52" t="str">
        <f>Données!H449 &amp; ""</f>
        <v/>
      </c>
      <c r="L491" s="49" t="str">
        <f>Données!C449 &amp; " " &amp;Données!D449</f>
        <v xml:space="preserve"> </v>
      </c>
      <c r="M491" s="50" t="str">
        <f>Données!B449 &amp; " " &amp;Données!A449</f>
        <v xml:space="preserve"> </v>
      </c>
      <c r="N491" s="49" t="str">
        <f>TRIM(Données!B449 &amp; " " &amp;Données!A449 &amp; " " &amp; Données!E449 &amp; " " &amp; Données!F449 &amp; " " &amp; Données!G449)</f>
        <v/>
      </c>
      <c r="O491" s="49" t="str">
        <f t="shared" si="120"/>
        <v xml:space="preserve">  </v>
      </c>
      <c r="P491" s="49">
        <f t="shared" si="119"/>
        <v>490</v>
      </c>
    </row>
    <row r="492" spans="9:16" x14ac:dyDescent="0.15">
      <c r="I492" s="52" t="str">
        <f>Données!J450 &amp; ""</f>
        <v/>
      </c>
      <c r="J492" s="52" t="str">
        <f>Données!I450 &amp; ""</f>
        <v/>
      </c>
      <c r="K492" s="52" t="str">
        <f>Données!H450 &amp; ""</f>
        <v/>
      </c>
      <c r="L492" s="49" t="str">
        <f>Données!C450 &amp; " " &amp;Données!D450</f>
        <v xml:space="preserve"> </v>
      </c>
      <c r="M492" s="50" t="str">
        <f>Données!B450 &amp; " " &amp;Données!A450</f>
        <v xml:space="preserve"> </v>
      </c>
      <c r="N492" s="49" t="str">
        <f>TRIM(Données!B450 &amp; " " &amp;Données!A450 &amp; " " &amp; Données!E450 &amp; " " &amp; Données!F450 &amp; " " &amp; Données!G450)</f>
        <v/>
      </c>
      <c r="O492" s="49" t="str">
        <f t="shared" si="120"/>
        <v xml:space="preserve">  </v>
      </c>
      <c r="P492" s="49">
        <f t="shared" si="119"/>
        <v>491</v>
      </c>
    </row>
    <row r="493" spans="9:16" x14ac:dyDescent="0.15">
      <c r="I493" s="52" t="str">
        <f>Données!J451 &amp; ""</f>
        <v/>
      </c>
      <c r="J493" s="52" t="str">
        <f>Données!I451 &amp; ""</f>
        <v/>
      </c>
      <c r="K493" s="52" t="str">
        <f>Données!H451 &amp; ""</f>
        <v/>
      </c>
      <c r="L493" s="49" t="str">
        <f>Données!C451 &amp; " " &amp;Données!D451</f>
        <v xml:space="preserve"> </v>
      </c>
      <c r="M493" s="50" t="str">
        <f>Données!B451 &amp; " " &amp;Données!A451</f>
        <v xml:space="preserve"> </v>
      </c>
      <c r="N493" s="49" t="str">
        <f>TRIM(Données!B451 &amp; " " &amp;Données!A451 &amp; " " &amp; Données!E451 &amp; " " &amp; Données!F451 &amp; " " &amp; Données!G451)</f>
        <v/>
      </c>
      <c r="O493" s="49" t="str">
        <f t="shared" si="120"/>
        <v xml:space="preserve">  </v>
      </c>
      <c r="P493" s="49">
        <f t="shared" si="119"/>
        <v>492</v>
      </c>
    </row>
    <row r="494" spans="9:16" x14ac:dyDescent="0.15">
      <c r="I494" s="52" t="str">
        <f>Données!J452 &amp; ""</f>
        <v/>
      </c>
      <c r="J494" s="52" t="str">
        <f>Données!I452 &amp; ""</f>
        <v/>
      </c>
      <c r="K494" s="52" t="str">
        <f>Données!H452 &amp; ""</f>
        <v/>
      </c>
      <c r="L494" s="49" t="str">
        <f>Données!C452 &amp; " " &amp;Données!D452</f>
        <v xml:space="preserve"> </v>
      </c>
      <c r="M494" s="50" t="str">
        <f>Données!B452 &amp; " " &amp;Données!A452</f>
        <v xml:space="preserve"> </v>
      </c>
      <c r="N494" s="49" t="str">
        <f>TRIM(Données!B452 &amp; " " &amp;Données!A452 &amp; " " &amp; Données!E452 &amp; " " &amp; Données!F452 &amp; " " &amp; Données!G452)</f>
        <v/>
      </c>
      <c r="O494" s="49" t="str">
        <f t="shared" si="120"/>
        <v xml:space="preserve">  </v>
      </c>
      <c r="P494" s="49">
        <f t="shared" si="119"/>
        <v>493</v>
      </c>
    </row>
    <row r="495" spans="9:16" x14ac:dyDescent="0.15">
      <c r="I495" s="52" t="str">
        <f>Données!J453 &amp; ""</f>
        <v/>
      </c>
      <c r="J495" s="52" t="str">
        <f>Données!I453 &amp; ""</f>
        <v/>
      </c>
      <c r="K495" s="52" t="str">
        <f>Données!H453 &amp; ""</f>
        <v/>
      </c>
      <c r="L495" s="49" t="str">
        <f>Données!C453 &amp; " " &amp;Données!D453</f>
        <v xml:space="preserve"> </v>
      </c>
      <c r="M495" s="50" t="str">
        <f>Données!B453 &amp; " " &amp;Données!A453</f>
        <v xml:space="preserve"> </v>
      </c>
      <c r="N495" s="49" t="str">
        <f>TRIM(Données!B453 &amp; " " &amp;Données!A453 &amp; " " &amp; Données!E453 &amp; " " &amp; Données!F453 &amp; " " &amp; Données!G453)</f>
        <v/>
      </c>
      <c r="O495" s="49" t="str">
        <f t="shared" si="120"/>
        <v xml:space="preserve">  </v>
      </c>
      <c r="P495" s="49">
        <f t="shared" si="119"/>
        <v>494</v>
      </c>
    </row>
    <row r="496" spans="9:16" x14ac:dyDescent="0.15">
      <c r="I496" s="52" t="str">
        <f>Données!J454 &amp; ""</f>
        <v/>
      </c>
      <c r="J496" s="52" t="str">
        <f>Données!I454 &amp; ""</f>
        <v/>
      </c>
      <c r="K496" s="52" t="str">
        <f>Données!H454 &amp; ""</f>
        <v/>
      </c>
      <c r="L496" s="49" t="str">
        <f>Données!C454 &amp; " " &amp;Données!D454</f>
        <v xml:space="preserve"> </v>
      </c>
      <c r="M496" s="50" t="str">
        <f>Données!B454 &amp; " " &amp;Données!A454</f>
        <v xml:space="preserve"> </v>
      </c>
      <c r="N496" s="49" t="str">
        <f>TRIM(Données!B454 &amp; " " &amp;Données!A454 &amp; " " &amp; Données!E454 &amp; " " &amp; Données!F454 &amp; " " &amp; Données!G454)</f>
        <v/>
      </c>
      <c r="O496" s="49" t="str">
        <f t="shared" si="120"/>
        <v xml:space="preserve">  </v>
      </c>
      <c r="P496" s="49">
        <f t="shared" si="119"/>
        <v>495</v>
      </c>
    </row>
    <row r="497" spans="9:16" x14ac:dyDescent="0.15">
      <c r="I497" s="52" t="str">
        <f>Données!J455 &amp; ""</f>
        <v/>
      </c>
      <c r="J497" s="52" t="str">
        <f>Données!I455 &amp; ""</f>
        <v/>
      </c>
      <c r="K497" s="52" t="str">
        <f>Données!H455 &amp; ""</f>
        <v/>
      </c>
      <c r="L497" s="49" t="str">
        <f>Données!C455 &amp; " " &amp;Données!D455</f>
        <v xml:space="preserve"> </v>
      </c>
      <c r="M497" s="50" t="str">
        <f>Données!B455 &amp; " " &amp;Données!A455</f>
        <v xml:space="preserve"> </v>
      </c>
      <c r="N497" s="49" t="str">
        <f>TRIM(Données!B455 &amp; " " &amp;Données!A455 &amp; " " &amp; Données!E455 &amp; " " &amp; Données!F455 &amp; " " &amp; Données!G455)</f>
        <v/>
      </c>
      <c r="O497" s="49" t="str">
        <f t="shared" si="120"/>
        <v xml:space="preserve">  </v>
      </c>
      <c r="P497" s="49">
        <f t="shared" si="119"/>
        <v>496</v>
      </c>
    </row>
    <row r="498" spans="9:16" x14ac:dyDescent="0.15">
      <c r="I498" s="52" t="str">
        <f>Données!J456 &amp; ""</f>
        <v/>
      </c>
      <c r="J498" s="52" t="str">
        <f>Données!I456 &amp; ""</f>
        <v/>
      </c>
      <c r="K498" s="52" t="str">
        <f>Données!H456 &amp; ""</f>
        <v/>
      </c>
      <c r="L498" s="49" t="str">
        <f>Données!C456 &amp; " " &amp;Données!D456</f>
        <v xml:space="preserve"> </v>
      </c>
      <c r="M498" s="50" t="str">
        <f>Données!B456 &amp; " " &amp;Données!A456</f>
        <v xml:space="preserve"> </v>
      </c>
      <c r="N498" s="49" t="str">
        <f>TRIM(Données!B456 &amp; " " &amp;Données!A456 &amp; " " &amp; Données!E456 &amp; " " &amp; Données!F456 &amp; " " &amp; Données!G456)</f>
        <v/>
      </c>
      <c r="O498" s="49" t="str">
        <f t="shared" si="120"/>
        <v xml:space="preserve">  </v>
      </c>
      <c r="P498" s="49">
        <f t="shared" si="119"/>
        <v>497</v>
      </c>
    </row>
    <row r="499" spans="9:16" x14ac:dyDescent="0.15">
      <c r="I499" s="52" t="str">
        <f>Données!J457 &amp; ""</f>
        <v/>
      </c>
      <c r="J499" s="52" t="str">
        <f>Données!I457 &amp; ""</f>
        <v/>
      </c>
      <c r="K499" s="52" t="str">
        <f>Données!H457 &amp; ""</f>
        <v/>
      </c>
      <c r="L499" s="49" t="str">
        <f>Données!C457 &amp; " " &amp;Données!D457</f>
        <v xml:space="preserve"> </v>
      </c>
      <c r="M499" s="50" t="str">
        <f>Données!B457 &amp; " " &amp;Données!A457</f>
        <v xml:space="preserve"> </v>
      </c>
      <c r="N499" s="49" t="str">
        <f>TRIM(Données!B457 &amp; " " &amp;Données!A457 &amp; " " &amp; Données!E457 &amp; " " &amp; Données!F457 &amp; " " &amp; Données!G457)</f>
        <v/>
      </c>
      <c r="O499" s="49" t="str">
        <f t="shared" si="120"/>
        <v xml:space="preserve">  </v>
      </c>
      <c r="P499" s="49">
        <f t="shared" si="119"/>
        <v>498</v>
      </c>
    </row>
    <row r="500" spans="9:16" x14ac:dyDescent="0.15">
      <c r="I500" s="52" t="str">
        <f>Données!J458 &amp; ""</f>
        <v/>
      </c>
      <c r="J500" s="52" t="str">
        <f>Données!I458 &amp; ""</f>
        <v/>
      </c>
      <c r="K500" s="52" t="str">
        <f>Données!H458 &amp; ""</f>
        <v/>
      </c>
      <c r="L500" s="49" t="str">
        <f>Données!C458 &amp; " " &amp;Données!D458</f>
        <v xml:space="preserve"> </v>
      </c>
      <c r="M500" s="50" t="str">
        <f>Données!B458 &amp; " " &amp;Données!A458</f>
        <v xml:space="preserve"> </v>
      </c>
      <c r="N500" s="49" t="str">
        <f>TRIM(Données!B458 &amp; " " &amp;Données!A458 &amp; " " &amp; Données!E458 &amp; " " &amp; Données!F458 &amp; " " &amp; Données!G458)</f>
        <v/>
      </c>
      <c r="O500" s="49" t="str">
        <f t="shared" si="120"/>
        <v xml:space="preserve">  </v>
      </c>
      <c r="P500" s="49">
        <f t="shared" si="119"/>
        <v>499</v>
      </c>
    </row>
    <row r="501" spans="9:16" x14ac:dyDescent="0.15">
      <c r="I501" s="52" t="str">
        <f>Données!J459 &amp; ""</f>
        <v/>
      </c>
      <c r="J501" s="52" t="str">
        <f>Données!I459 &amp; ""</f>
        <v/>
      </c>
      <c r="K501" s="52" t="str">
        <f>Données!H459 &amp; ""</f>
        <v/>
      </c>
      <c r="L501" s="49" t="str">
        <f>Données!C459 &amp; " " &amp;Données!D459</f>
        <v xml:space="preserve"> </v>
      </c>
      <c r="M501" s="50" t="str">
        <f>Données!B459 &amp; " " &amp;Données!A459</f>
        <v xml:space="preserve"> </v>
      </c>
      <c r="N501" s="49" t="str">
        <f>TRIM(Données!B459 &amp; " " &amp;Données!A459 &amp; " " &amp; Données!E459 &amp; " " &amp; Données!F459 &amp; " " &amp; Données!G459)</f>
        <v/>
      </c>
      <c r="O501" s="49" t="str">
        <f t="shared" si="120"/>
        <v xml:space="preserve">  </v>
      </c>
      <c r="P501" s="49">
        <f t="shared" si="119"/>
        <v>500</v>
      </c>
    </row>
    <row r="502" spans="9:16" x14ac:dyDescent="0.15">
      <c r="M502" s="49" t="s">
        <v>17</v>
      </c>
    </row>
  </sheetData>
  <phoneticPr fontId="3" type="noConversion"/>
  <pageMargins left="0.78740157499999996" right="0.78740157499999996" top="0.984251969" bottom="0.984251969" header="0.5" footer="0.5"/>
  <pageSetup paperSize="1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Données</vt:lpstr>
      <vt:lpstr>Aide</vt:lpstr>
      <vt:lpstr>GrandTableau</vt:lpstr>
      <vt:lpstr>Liste équipes</vt:lpstr>
      <vt:lpstr>Tableaux de division</vt:lpstr>
      <vt:lpstr>responsables</vt:lpstr>
      <vt:lpstr>Résumé</vt:lpstr>
      <vt:lpstr>tmp</vt:lpstr>
      <vt:lpstr>ListeCoordinateur</vt:lpstr>
      <vt:lpstr>ListeDivision</vt:lpstr>
      <vt:lpstr>ListeHeure</vt:lpstr>
      <vt:lpstr>ListeHeureResp</vt:lpstr>
      <vt:lpstr>ListeJour</vt:lpstr>
    </vt:vector>
  </TitlesOfParts>
  <Company>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Racine</dc:creator>
  <cp:lastModifiedBy>Microsoft Office User</cp:lastModifiedBy>
  <cp:lastPrinted>2013-02-17T22:44:11Z</cp:lastPrinted>
  <dcterms:created xsi:type="dcterms:W3CDTF">2013-01-30T21:29:40Z</dcterms:created>
  <dcterms:modified xsi:type="dcterms:W3CDTF">2020-02-12T08:04:11Z</dcterms:modified>
</cp:coreProperties>
</file>